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styles.xml" ContentType="application/vnd.openxmlformats-officedocument.spreadsheetml.styles+xml"/>
  <Override PartName="/xl/activeX/activeX19.xml" ContentType="application/vnd.ms-office.activeX+xml"/>
  <Override PartName="/xl/activeX/activeX32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5.xml" ContentType="application/vnd.ms-office.activeX+xml"/>
  <Override PartName="/xl/activeX/activeX21.bin" ContentType="application/vnd.ms-office.activeX"/>
  <Override PartName="/xl/activeX/activeX55.xml" ContentType="application/vnd.ms-office.activeX+xml"/>
  <Default Extension="xml" ContentType="application/xml"/>
  <Override PartName="/xl/drawings/drawing2.xml" ContentType="application/vnd.openxmlformats-officedocument.drawing+xml"/>
  <Override PartName="/xl/activeX/activeX10.bin" ContentType="application/vnd.ms-office.activeX"/>
  <Override PartName="/xl/activeX/activeX15.xml" ContentType="application/vnd.ms-office.activeX+xml"/>
  <Override PartName="/xl/activeX/activeX26.xml" ContentType="application/vnd.ms-office.activeX+xml"/>
  <Override PartName="/xl/activeX/activeX44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91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51.xml" ContentType="application/vnd.ms-office.activeX+xml"/>
  <Override PartName="/xl/activeX/activeX80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40.xml" ContentType="application/vnd.ms-office.activeX+xml"/>
  <Override PartName="/xl/activeX/activeX59.bin" ContentType="application/vnd.ms-office.activeX"/>
  <Override PartName="/xl/activeX/activeX88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48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5.bin" ContentType="application/vnd.ms-office.activeX"/>
  <Override PartName="/xl/activeX/activeX37.bin" ContentType="application/vnd.ms-office.activeX"/>
  <Override PartName="/xl/activeX/activeX55.bin" ContentType="application/vnd.ms-office.activeX"/>
  <Override PartName="/xl/activeX/activeX84.bin" ContentType="application/vnd.ms-office.activeX"/>
  <Override PartName="/xl/activeX/activeX89.xml" ContentType="application/vnd.ms-office.activeX+xml"/>
  <Default Extension="png" ContentType="image/png"/>
  <Default Extension="bin" ContentType="application/vnd.openxmlformats-officedocument.spreadsheetml.printerSettings"/>
  <Override PartName="/xl/activeX/activeX15.bin" ContentType="application/vnd.ms-office.activeX"/>
  <Override PartName="/xl/activeX/activeX26.bin" ContentType="application/vnd.ms-office.activeX"/>
  <Override PartName="/xl/activeX/activeX44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85.xml" ContentType="application/vnd.ms-office.activeX+xml"/>
  <Override PartName="/xl/worksheets/sheet8.xml" ContentType="application/vnd.openxmlformats-officedocument.spreadsheetml.worksheet+xml"/>
  <Override PartName="/xl/activeX/activeX6.xml" ContentType="application/vnd.ms-office.activeX+xml"/>
  <Override PartName="/xl/activeX/activeX11.bin" ContentType="application/vnd.ms-office.activeX"/>
  <Override PartName="/xl/activeX/activeX27.xml" ContentType="application/vnd.ms-office.activeX+xml"/>
  <Override PartName="/xl/activeX/activeX40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74.xml" ContentType="application/vnd.ms-office.activeX+xml"/>
  <Override PartName="/xl/activeX/activeX92.xml" ContentType="application/vnd.ms-office.activeX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16.xml" ContentType="application/vnd.ms-office.activeX+xml"/>
  <Override PartName="/xl/activeX/activeX34.xml" ContentType="application/vnd.ms-office.activeX+xml"/>
  <Override PartName="/xl/activeX/activeX63.xml" ContentType="application/vnd.ms-office.activeX+xml"/>
  <Override PartName="/xl/activeX/activeX81.xml" ContentType="application/vnd.ms-office.activeX+xml"/>
  <Override PartName="/docProps/app.xml" ContentType="application/vnd.openxmlformats-officedocument.extended-properties+xml"/>
  <Override PartName="/xl/activeX/activeX23.xml" ContentType="application/vnd.ms-office.activeX+xml"/>
  <Override PartName="/xl/activeX/activeX41.xml" ContentType="application/vnd.ms-office.activeX+xml"/>
  <Override PartName="/xl/activeX/activeX52.xml" ContentType="application/vnd.ms-office.activeX+xml"/>
  <Override PartName="/xl/activeX/activeX70.xml" ContentType="application/vnd.ms-office.activeX+xml"/>
  <Override PartName="/xl/activeX/activeX89.bin" ContentType="application/vnd.ms-office.activeX"/>
  <Default Extension="vml" ContentType="application/vnd.openxmlformats-officedocument.vmlDrawing"/>
  <Override PartName="/xl/activeX/activeX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calcChain.xml" ContentType="application/vnd.openxmlformats-officedocument.spreadsheetml.calcChain+xml"/>
  <Override PartName="/xl/activeX/activeX38.bin" ContentType="application/vnd.ms-office.activeX"/>
  <Override PartName="/xl/activeX/activeX49.bin" ContentType="application/vnd.ms-office.activeX"/>
  <Override PartName="/xl/activeX/activeX67.bin" ContentType="application/vnd.ms-office.activeX"/>
  <Override PartName="/xl/activeX/activeX85.bin" ContentType="application/vnd.ms-office.activeX"/>
  <Override PartName="/xl/activeX/activeX6.bin" ContentType="application/vnd.ms-office.activeX"/>
  <Override PartName="/xl/activeX/activeX27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74.bin" ContentType="application/vnd.ms-office.activeX"/>
  <Override PartName="/xl/activeX/activeX92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  <Override PartName="/xl/activeX/activeX63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86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46.xml" ContentType="application/vnd.ms-office.activeX+xml"/>
  <Override PartName="/xl/activeX/activeX64.xml" ContentType="application/vnd.ms-office.activeX+xml"/>
  <Override PartName="/xl/activeX/activeX75.xml" ContentType="application/vnd.ms-office.activeX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53.xml" ContentType="application/vnd.ms-office.activeX+xml"/>
  <Override PartName="/xl/activeX/activeX82.xml" ContentType="application/vnd.ms-office.activeX+xml"/>
  <Override PartName="/xl/activeX/activeX13.xml" ContentType="application/vnd.ms-office.activeX+xml"/>
  <Override PartName="/xl/activeX/activeX42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7.bin" ContentType="application/vnd.ms-office.activeX"/>
  <Override PartName="/xl/activeX/activeX39.bin" ContentType="application/vnd.ms-office.activeX"/>
  <Override PartName="/xl/activeX/activeX57.bin" ContentType="application/vnd.ms-office.activeX"/>
  <Override PartName="/xl/activeX/activeX8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46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3.bin" ContentType="application/vnd.ms-office.activeX"/>
  <Override PartName="/xl/activeX/activeX35.bin" ContentType="application/vnd.ms-office.activeX"/>
  <Override PartName="/xl/activeX/activeX53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8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76.xml" ContentType="application/vnd.ms-office.activeX+xml"/>
  <Override PartName="/xl/worksheets/sheet6.xml" ContentType="application/vnd.openxmlformats-officedocument.spreadsheetml.worksheet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activeX/activeX83.xml" ContentType="application/vnd.ms-office.activeX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72.xml" ContentType="application/vnd.ms-office.activeX+xml"/>
  <Override PartName="/xl/activeX/activeX90.xml" ContentType="application/vnd.ms-office.activeX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4.xml" ContentType="application/vnd.ms-office.activeX+xml"/>
  <Override PartName="/xl/activeX/activeX32.xml" ContentType="application/vnd.ms-office.activeX+xml"/>
  <Override PartName="/xl/activeX/activeX61.xml" ContentType="application/vnd.ms-office.activeX+xml"/>
  <Override PartName="/xl/activeX/activeX21.xml" ContentType="application/vnd.ms-office.activeX+xml"/>
  <Override PartName="/xl/activeX/activeX50.xml" ContentType="application/vnd.ms-office.activeX+xml"/>
  <Override PartName="/xl/activeX/activeX69.bin" ContentType="application/vnd.ms-office.activeX"/>
  <Override PartName="/xl/activeX/activeX8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worksheets/sheet7.xml" ContentType="application/vnd.openxmlformats-officedocument.spreadsheetml.worksheet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30"/>
  </bookViews>
  <sheets>
    <sheet name="Shift 3rd party and fusion" sheetId="20" r:id="rId1"/>
    <sheet name="Isolate 3rd party and fusion" sheetId="19" r:id="rId2"/>
    <sheet name="Rank--most $ with no competitio" sheetId="7" r:id="rId3"/>
    <sheet name="170 Legislators by District" sheetId="1" r:id="rId4"/>
    <sheet name="170 Legislators by County" sheetId="5" r:id="rId5"/>
    <sheet name="Primary Participation by County" sheetId="6" r:id="rId6"/>
    <sheet name="Final-Most $, no competition" sheetId="17" r:id="rId7"/>
    <sheet name="Brief Report--County" sheetId="16" r:id="rId8"/>
  </sheets>
  <definedNames>
    <definedName name="_xlnm._FilterDatabase" localSheetId="2" hidden="1">'Rank--most $ with no competitio'!$A$1:$AF$182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7" i="19"/>
  <c r="H227" s="1"/>
  <c r="D226"/>
  <c r="E226" s="1"/>
  <c r="G226"/>
  <c r="H226" s="1"/>
  <c r="D227"/>
  <c r="E227"/>
  <c r="H182" i="20"/>
  <c r="H188" s="1"/>
  <c r="G210" s="1"/>
  <c r="H162"/>
  <c r="A96"/>
  <c r="A97" s="1"/>
  <c r="A98" s="1"/>
  <c r="A9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N181"/>
  <c r="N180"/>
  <c r="N179"/>
  <c r="N178"/>
  <c r="N177"/>
  <c r="N176"/>
  <c r="N175"/>
  <c r="N174"/>
  <c r="N173"/>
  <c r="N172"/>
  <c r="N171"/>
  <c r="N170"/>
  <c r="N169"/>
  <c r="N168"/>
  <c r="N167"/>
  <c r="N166"/>
  <c r="H131"/>
  <c r="H186" s="1"/>
  <c r="H192" s="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165"/>
  <c r="N96"/>
  <c r="N95"/>
  <c r="H92"/>
  <c r="H185" s="1"/>
  <c r="G207" s="1"/>
  <c r="G224" s="1"/>
  <c r="G220" l="1"/>
  <c r="G214"/>
  <c r="G226" s="1"/>
  <c r="G208"/>
  <c r="H191"/>
  <c r="H197" s="1"/>
  <c r="H194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23"/>
  <c r="A24" s="1"/>
  <c r="A25" s="1"/>
  <c r="H201"/>
  <c r="A135" l="1"/>
  <c r="A136" s="1"/>
  <c r="A137" s="1"/>
  <c r="A138" s="1"/>
  <c r="A139" s="1"/>
  <c r="A140" s="1"/>
  <c r="A141" s="1"/>
  <c r="A142" s="1"/>
  <c r="A143" s="1"/>
  <c r="A144" s="1"/>
  <c r="D186"/>
  <c r="A26"/>
  <c r="A27" s="1"/>
  <c r="A28" s="1"/>
  <c r="A29" s="1"/>
  <c r="A30" s="1"/>
  <c r="A31" s="1"/>
  <c r="A32" s="1"/>
  <c r="I186" l="1"/>
  <c r="D208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145"/>
  <c r="A146" s="1"/>
  <c r="A147" s="1"/>
  <c r="A148" s="1"/>
  <c r="A149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D185" s="1"/>
  <c r="A150"/>
  <c r="A151" s="1"/>
  <c r="A152" s="1"/>
  <c r="A153" s="1"/>
  <c r="A154" s="1"/>
  <c r="A155" s="1"/>
  <c r="A156" s="1"/>
  <c r="A157" s="1"/>
  <c r="A158" s="1"/>
  <c r="A159" s="1"/>
  <c r="A160" s="1"/>
  <c r="A175" i="19"/>
  <c r="A176" s="1"/>
  <c r="A177" s="1"/>
  <c r="A178" s="1"/>
  <c r="A179" s="1"/>
  <c r="A180" s="1"/>
  <c r="A181" s="1"/>
  <c r="A182" s="1"/>
  <c r="A183" s="1"/>
  <c r="D190" s="1"/>
  <c r="A158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D189" s="1"/>
  <c r="A133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D188" s="1"/>
  <c r="A132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D18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D186" s="1"/>
  <c r="A4"/>
  <c r="H184"/>
  <c r="H190" s="1"/>
  <c r="H172"/>
  <c r="H189" s="1"/>
  <c r="G215" s="1"/>
  <c r="N171"/>
  <c r="N170"/>
  <c r="N169"/>
  <c r="N168"/>
  <c r="N167"/>
  <c r="N166"/>
  <c r="N183"/>
  <c r="N165"/>
  <c r="N164"/>
  <c r="N163"/>
  <c r="N162"/>
  <c r="N161"/>
  <c r="N160"/>
  <c r="N159"/>
  <c r="N158"/>
  <c r="N157"/>
  <c r="H154"/>
  <c r="H188" s="1"/>
  <c r="G214" s="1"/>
  <c r="G221" s="1"/>
  <c r="H128"/>
  <c r="H187" s="1"/>
  <c r="I187" s="1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175"/>
  <c r="N93"/>
  <c r="N92"/>
  <c r="H89"/>
  <c r="H186" s="1"/>
  <c r="G212" s="1"/>
  <c r="D214" i="20" l="1"/>
  <c r="D226" s="1"/>
  <c r="I185"/>
  <c r="D207"/>
  <c r="I197"/>
  <c r="A167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D188" s="1"/>
  <c r="D220" s="1"/>
  <c r="A161"/>
  <c r="D187" s="1"/>
  <c r="D219" s="1"/>
  <c r="D225" s="1"/>
  <c r="G220" i="19"/>
  <c r="I190"/>
  <c r="G213"/>
  <c r="H196"/>
  <c r="H204" s="1"/>
  <c r="I204" s="1"/>
  <c r="D213"/>
  <c r="H213" s="1"/>
  <c r="D194"/>
  <c r="E213" s="1"/>
  <c r="D195"/>
  <c r="D214"/>
  <c r="D221" s="1"/>
  <c r="H221" s="1"/>
  <c r="D216"/>
  <c r="D222" s="1"/>
  <c r="D197"/>
  <c r="I186"/>
  <c r="I189"/>
  <c r="D212"/>
  <c r="D217" s="1"/>
  <c r="D215"/>
  <c r="G216"/>
  <c r="H193"/>
  <c r="H195"/>
  <c r="I188"/>
  <c r="H197"/>
  <c r="H206" s="1"/>
  <c r="I206" s="1"/>
  <c r="H194"/>
  <c r="H198"/>
  <c r="H215"/>
  <c r="H212"/>
  <c r="D191"/>
  <c r="D196" s="1"/>
  <c r="H191"/>
  <c r="E182" i="17"/>
  <c r="E188" s="1"/>
  <c r="E163"/>
  <c r="E187" s="1"/>
  <c r="E137"/>
  <c r="E186" s="1"/>
  <c r="E97"/>
  <c r="E185" s="1"/>
  <c r="G182" i="7"/>
  <c r="G188" s="1"/>
  <c r="G163"/>
  <c r="G187" s="1"/>
  <c r="G137"/>
  <c r="G186" s="1"/>
  <c r="H226" i="20" l="1"/>
  <c r="H207"/>
  <c r="D224"/>
  <c r="H214"/>
  <c r="H220"/>
  <c r="D221"/>
  <c r="E220" s="1"/>
  <c r="D215"/>
  <c r="D216" s="1"/>
  <c r="E214" s="1"/>
  <c r="D209"/>
  <c r="I188"/>
  <c r="D210"/>
  <c r="D189"/>
  <c r="D191" s="1"/>
  <c r="H208"/>
  <c r="I201"/>
  <c r="H216" i="19"/>
  <c r="G222"/>
  <c r="H222" s="1"/>
  <c r="H214"/>
  <c r="I191"/>
  <c r="D193"/>
  <c r="D204"/>
  <c r="E215"/>
  <c r="E214"/>
  <c r="D202"/>
  <c r="D220"/>
  <c r="D223" s="1"/>
  <c r="E220"/>
  <c r="E212"/>
  <c r="D200"/>
  <c r="H202"/>
  <c r="I202" s="1"/>
  <c r="D198"/>
  <c r="E221"/>
  <c r="G217"/>
  <c r="H217" s="1"/>
  <c r="H200"/>
  <c r="E216"/>
  <c r="E222" s="1"/>
  <c r="D206"/>
  <c r="E189" i="17"/>
  <c r="M181" i="7"/>
  <c r="M180"/>
  <c r="M179"/>
  <c r="M178"/>
  <c r="M177"/>
  <c r="M176"/>
  <c r="M175"/>
  <c r="M174"/>
  <c r="M173"/>
  <c r="M172"/>
  <c r="M171"/>
  <c r="M170"/>
  <c r="M169"/>
  <c r="M168"/>
  <c r="M167"/>
  <c r="M166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G97"/>
  <c r="G185" s="1"/>
  <c r="G189" s="1"/>
  <c r="F320" i="1"/>
  <c r="F126"/>
  <c r="I36" i="6"/>
  <c r="I27"/>
  <c r="E6"/>
  <c r="G6"/>
  <c r="I6"/>
  <c r="E7"/>
  <c r="G7"/>
  <c r="I7"/>
  <c r="E8"/>
  <c r="G8"/>
  <c r="I8"/>
  <c r="E9"/>
  <c r="G9"/>
  <c r="I9"/>
  <c r="E10"/>
  <c r="G10"/>
  <c r="I10"/>
  <c r="E11"/>
  <c r="G11"/>
  <c r="I11"/>
  <c r="E12"/>
  <c r="G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E23"/>
  <c r="G23"/>
  <c r="I23"/>
  <c r="E24"/>
  <c r="G24"/>
  <c r="I24"/>
  <c r="E25"/>
  <c r="G25"/>
  <c r="I25"/>
  <c r="E26"/>
  <c r="G26"/>
  <c r="I26"/>
  <c r="E27"/>
  <c r="G27"/>
  <c r="E28"/>
  <c r="G28"/>
  <c r="I28"/>
  <c r="E29"/>
  <c r="G29"/>
  <c r="I29"/>
  <c r="E30"/>
  <c r="G30"/>
  <c r="I30"/>
  <c r="E31"/>
  <c r="G31"/>
  <c r="I31"/>
  <c r="E32"/>
  <c r="G32"/>
  <c r="I32"/>
  <c r="E33"/>
  <c r="G33"/>
  <c r="I33"/>
  <c r="E34"/>
  <c r="G34"/>
  <c r="I34"/>
  <c r="E35"/>
  <c r="G35"/>
  <c r="I35"/>
  <c r="E36"/>
  <c r="G36"/>
  <c r="E37"/>
  <c r="G37"/>
  <c r="I37"/>
  <c r="E38"/>
  <c r="G38"/>
  <c r="I38"/>
  <c r="E39"/>
  <c r="G39"/>
  <c r="I39"/>
  <c r="E40"/>
  <c r="G40"/>
  <c r="I40"/>
  <c r="E41"/>
  <c r="G41"/>
  <c r="I41"/>
  <c r="E42"/>
  <c r="G42"/>
  <c r="I42"/>
  <c r="E43"/>
  <c r="G43"/>
  <c r="I43"/>
  <c r="E44"/>
  <c r="G44"/>
  <c r="I44"/>
  <c r="E45"/>
  <c r="G45"/>
  <c r="I45"/>
  <c r="E46"/>
  <c r="G46"/>
  <c r="I46"/>
  <c r="E47"/>
  <c r="G47"/>
  <c r="I47"/>
  <c r="E48"/>
  <c r="G48"/>
  <c r="I48"/>
  <c r="E49"/>
  <c r="G49"/>
  <c r="I49"/>
  <c r="E50"/>
  <c r="G50"/>
  <c r="I50"/>
  <c r="E51"/>
  <c r="G51"/>
  <c r="I51"/>
  <c r="I5"/>
  <c r="G5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"/>
  <c r="Y37"/>
  <c r="Y27"/>
  <c r="X6"/>
  <c r="Y6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X28"/>
  <c r="X29"/>
  <c r="Y29" s="1"/>
  <c r="X30"/>
  <c r="Y30" s="1"/>
  <c r="X31"/>
  <c r="Y31" s="1"/>
  <c r="X32"/>
  <c r="Y32" s="1"/>
  <c r="X33"/>
  <c r="Y33" s="1"/>
  <c r="X34"/>
  <c r="Y34" s="1"/>
  <c r="X35"/>
  <c r="Y35" s="1"/>
  <c r="X36"/>
  <c r="Y36" s="1"/>
  <c r="X37"/>
  <c r="X38"/>
  <c r="X39"/>
  <c r="Y39" s="1"/>
  <c r="X40"/>
  <c r="Y40" s="1"/>
  <c r="X41"/>
  <c r="Y41" s="1"/>
  <c r="X42"/>
  <c r="Y42" s="1"/>
  <c r="X43"/>
  <c r="Y43" s="1"/>
  <c r="X44"/>
  <c r="Y44" s="1"/>
  <c r="X45"/>
  <c r="Y45" s="1"/>
  <c r="X46"/>
  <c r="Y46" s="1"/>
  <c r="X47"/>
  <c r="Y47" s="1"/>
  <c r="X48"/>
  <c r="Y48" s="1"/>
  <c r="X49"/>
  <c r="Y49" s="1"/>
  <c r="X50"/>
  <c r="Y50" s="1"/>
  <c r="X51"/>
  <c r="Y51" s="1"/>
  <c r="X52"/>
  <c r="Y52" s="1"/>
  <c r="X53"/>
  <c r="Y53" s="1"/>
  <c r="X5"/>
  <c r="Y5" s="1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5"/>
  <c r="M165" i="5"/>
  <c r="M189"/>
  <c r="M22"/>
  <c r="M320"/>
  <c r="M187"/>
  <c r="M169"/>
  <c r="M289"/>
  <c r="O216"/>
  <c r="O196"/>
  <c r="O40"/>
  <c r="O112"/>
  <c r="O45"/>
  <c r="O110"/>
  <c r="O74"/>
  <c r="O77"/>
  <c r="O82"/>
  <c r="O347"/>
  <c r="O206"/>
  <c r="O162"/>
  <c r="O255"/>
  <c r="O285"/>
  <c r="O140"/>
  <c r="O81"/>
  <c r="O286"/>
  <c r="O113"/>
  <c r="O35"/>
  <c r="O31"/>
  <c r="O257"/>
  <c r="O249"/>
  <c r="O252"/>
  <c r="O12"/>
  <c r="O306"/>
  <c r="O225"/>
  <c r="O310"/>
  <c r="O304"/>
  <c r="O309"/>
  <c r="O254"/>
  <c r="O253"/>
  <c r="O336"/>
  <c r="O103"/>
  <c r="O262"/>
  <c r="O211"/>
  <c r="O128"/>
  <c r="O337"/>
  <c r="O242"/>
  <c r="O223"/>
  <c r="O274"/>
  <c r="O317"/>
  <c r="O256"/>
  <c r="O327"/>
  <c r="O330"/>
  <c r="O181"/>
  <c r="O85"/>
  <c r="O57"/>
  <c r="O27"/>
  <c r="O23"/>
  <c r="O5"/>
  <c r="O290"/>
  <c r="O130"/>
  <c r="O64"/>
  <c r="O134"/>
  <c r="O71"/>
  <c r="O132"/>
  <c r="O67"/>
  <c r="O49"/>
  <c r="O68"/>
  <c r="O50"/>
  <c r="O200"/>
  <c r="O160"/>
  <c r="O65"/>
  <c r="O201"/>
  <c r="O152"/>
  <c r="O115"/>
  <c r="O264"/>
  <c r="O260"/>
  <c r="O199"/>
  <c r="O150"/>
  <c r="O126"/>
  <c r="O313"/>
  <c r="O269"/>
  <c r="O245"/>
  <c r="O143"/>
  <c r="O9"/>
  <c r="O246"/>
  <c r="O296"/>
  <c r="O295"/>
  <c r="O353"/>
  <c r="O147"/>
  <c r="O91"/>
  <c r="O352"/>
  <c r="O350"/>
  <c r="O341"/>
  <c r="O319"/>
  <c r="O87"/>
  <c r="O322"/>
  <c r="O168"/>
  <c r="O169"/>
  <c r="O187"/>
  <c r="O320"/>
  <c r="O165"/>
  <c r="O189"/>
  <c r="O21"/>
  <c r="O3"/>
  <c r="O22"/>
  <c r="O289"/>
  <c r="O317" i="1"/>
  <c r="O316"/>
  <c r="O314"/>
  <c r="O305"/>
  <c r="O287"/>
  <c r="O286"/>
  <c r="O272"/>
  <c r="O263"/>
  <c r="O262"/>
  <c r="O261"/>
  <c r="O247"/>
  <c r="O237"/>
  <c r="O225"/>
  <c r="O213"/>
  <c r="O212"/>
  <c r="O198"/>
  <c r="O197"/>
  <c r="O180"/>
  <c r="O149"/>
  <c r="O135"/>
  <c r="O111"/>
  <c r="O109"/>
  <c r="O96"/>
  <c r="O95"/>
  <c r="O93"/>
  <c r="O82"/>
  <c r="O81"/>
  <c r="O73"/>
  <c r="O71"/>
  <c r="O70"/>
  <c r="O69"/>
  <c r="O68"/>
  <c r="O52"/>
  <c r="O51"/>
  <c r="O50"/>
  <c r="O49"/>
  <c r="O36"/>
  <c r="O35"/>
  <c r="O30"/>
  <c r="O29"/>
  <c r="O28"/>
  <c r="O23"/>
  <c r="O11"/>
  <c r="O9"/>
  <c r="O8"/>
  <c r="H224" i="20" l="1"/>
  <c r="E215"/>
  <c r="E219"/>
  <c r="D193"/>
  <c r="D192"/>
  <c r="D211"/>
  <c r="D194"/>
  <c r="D195" s="1"/>
  <c r="E217" i="19"/>
  <c r="H220"/>
  <c r="I200"/>
  <c r="H208"/>
  <c r="D208"/>
  <c r="G223"/>
  <c r="H223" s="1"/>
  <c r="E223"/>
  <c r="F321" i="1"/>
  <c r="F43" i="6"/>
  <c r="J49"/>
  <c r="J48"/>
  <c r="J46"/>
  <c r="J45"/>
  <c r="F44"/>
  <c r="J42"/>
  <c r="J35"/>
  <c r="J34"/>
  <c r="J32"/>
  <c r="J31"/>
  <c r="J30"/>
  <c r="J29"/>
  <c r="J28"/>
  <c r="H45"/>
  <c r="H36"/>
  <c r="H35"/>
  <c r="H32"/>
  <c r="H30"/>
  <c r="H29"/>
  <c r="H28"/>
  <c r="J26"/>
  <c r="J24"/>
  <c r="J23"/>
  <c r="J22"/>
  <c r="J21"/>
  <c r="J20"/>
  <c r="J19"/>
  <c r="J18"/>
  <c r="J17"/>
  <c r="J16"/>
  <c r="J15"/>
  <c r="J14"/>
  <c r="J13"/>
  <c r="J12"/>
  <c r="H51"/>
  <c r="H5"/>
  <c r="J39"/>
  <c r="F31"/>
  <c r="J5"/>
  <c r="H50"/>
  <c r="F49"/>
  <c r="F48"/>
  <c r="H47"/>
  <c r="H46"/>
  <c r="H44"/>
  <c r="J43"/>
  <c r="J40"/>
  <c r="J37"/>
  <c r="F36"/>
  <c r="F35"/>
  <c r="J33"/>
  <c r="F5"/>
  <c r="H43"/>
  <c r="H41"/>
  <c r="F40"/>
  <c r="F39"/>
  <c r="H38"/>
  <c r="H37"/>
  <c r="H27"/>
  <c r="H26"/>
  <c r="H24"/>
  <c r="H23"/>
  <c r="H22"/>
  <c r="H21"/>
  <c r="H20"/>
  <c r="H19"/>
  <c r="H18"/>
  <c r="H17"/>
  <c r="H16"/>
  <c r="F15"/>
  <c r="H14"/>
  <c r="H13"/>
  <c r="F12"/>
  <c r="H11"/>
  <c r="H10"/>
  <c r="F9"/>
  <c r="H8"/>
  <c r="H7"/>
  <c r="H6"/>
  <c r="J36"/>
  <c r="H48"/>
  <c r="H42"/>
  <c r="H39"/>
  <c r="H33"/>
  <c r="J51"/>
  <c r="F51"/>
  <c r="F47"/>
  <c r="F46"/>
  <c r="F42"/>
  <c r="F38"/>
  <c r="F37"/>
  <c r="F34"/>
  <c r="F30"/>
  <c r="F29"/>
  <c r="H49"/>
  <c r="H40"/>
  <c r="H34"/>
  <c r="H31"/>
  <c r="F50"/>
  <c r="F45"/>
  <c r="F41"/>
  <c r="F33"/>
  <c r="F32"/>
  <c r="F28"/>
  <c r="F27"/>
  <c r="H25"/>
  <c r="J11"/>
  <c r="J10"/>
  <c r="J9"/>
  <c r="J8"/>
  <c r="J7"/>
  <c r="J6"/>
  <c r="J50"/>
  <c r="J47"/>
  <c r="J44"/>
  <c r="J41"/>
  <c r="J38"/>
  <c r="F6"/>
  <c r="J27"/>
  <c r="F25"/>
  <c r="F24"/>
  <c r="H15"/>
  <c r="H12"/>
  <c r="H9"/>
  <c r="J25"/>
  <c r="F23"/>
  <c r="F21"/>
  <c r="F20"/>
  <c r="F10"/>
  <c r="F7"/>
  <c r="F18"/>
  <c r="F16"/>
  <c r="F19"/>
  <c r="F14"/>
  <c r="F26"/>
  <c r="F22"/>
  <c r="F17"/>
  <c r="F13"/>
  <c r="F8"/>
  <c r="F11"/>
  <c r="O248" i="1"/>
  <c r="O315"/>
  <c r="O313"/>
  <c r="O304"/>
  <c r="O298"/>
  <c r="O296"/>
  <c r="O285"/>
  <c r="O274"/>
  <c r="O273"/>
  <c r="O271"/>
  <c r="O260"/>
  <c r="O259"/>
  <c r="O258"/>
  <c r="O255"/>
  <c r="O246"/>
  <c r="O245"/>
  <c r="O243"/>
  <c r="O233"/>
  <c r="O224"/>
  <c r="O211"/>
  <c r="O196"/>
  <c r="O181"/>
  <c r="O132"/>
  <c r="O67"/>
  <c r="O27"/>
  <c r="O22"/>
  <c r="O10"/>
  <c r="O7"/>
  <c r="O6"/>
  <c r="O5"/>
  <c r="O236"/>
  <c r="O179"/>
  <c r="O178"/>
  <c r="O177"/>
  <c r="O148"/>
  <c r="O136"/>
  <c r="O134"/>
  <c r="O110"/>
  <c r="O108"/>
  <c r="O94"/>
  <c r="O92"/>
  <c r="O72"/>
  <c r="O48"/>
  <c r="O46"/>
  <c r="O34"/>
  <c r="O31"/>
  <c r="O157"/>
  <c r="O13"/>
  <c r="O12"/>
  <c r="O43"/>
  <c r="O40"/>
  <c r="O79"/>
  <c r="O80"/>
  <c r="E207" i="20"/>
  <c r="E210"/>
  <c r="E209"/>
  <c r="E225" l="1"/>
  <c r="E226"/>
  <c r="E224"/>
  <c r="E221"/>
  <c r="E216"/>
  <c r="D197"/>
  <c r="D199"/>
  <c r="D201"/>
  <c r="E208"/>
  <c r="E211" s="1"/>
  <c r="D203" l="1"/>
  <c r="H187"/>
  <c r="H189" s="1"/>
  <c r="I189" s="1"/>
  <c r="G215" l="1"/>
  <c r="G219"/>
  <c r="G225" s="1"/>
  <c r="H225" s="1"/>
  <c r="I187"/>
  <c r="G209"/>
  <c r="H209" s="1"/>
  <c r="H210"/>
  <c r="H193"/>
  <c r="H195" s="1"/>
  <c r="G211"/>
  <c r="H211" s="1"/>
  <c r="H215" l="1"/>
  <c r="G216"/>
  <c r="H216" s="1"/>
  <c r="G221"/>
  <c r="H221" s="1"/>
  <c r="H219"/>
  <c r="H199"/>
  <c r="I199" s="1"/>
  <c r="H203" l="1"/>
</calcChain>
</file>

<file path=xl/sharedStrings.xml><?xml version="1.0" encoding="utf-8"?>
<sst xmlns="http://schemas.openxmlformats.org/spreadsheetml/2006/main" count="8830" uniqueCount="387">
  <si>
    <t>Party</t>
  </si>
  <si>
    <t>District</t>
  </si>
  <si>
    <t>SC State Legislators</t>
  </si>
  <si>
    <t>Competition in General</t>
  </si>
  <si>
    <t>Winning % in General</t>
  </si>
  <si>
    <t>No. of primary voters</t>
  </si>
  <si>
    <t>VAP in district</t>
  </si>
  <si>
    <t>% of VAP, voted in primary</t>
  </si>
  <si>
    <t>Winning % in Primary</t>
  </si>
  <si>
    <t>Money raised in 2016</t>
  </si>
  <si>
    <t>R</t>
  </si>
  <si>
    <t>Shane R. Martin</t>
  </si>
  <si>
    <t>No</t>
  </si>
  <si>
    <t>S</t>
  </si>
  <si>
    <t>Tom Davis</t>
  </si>
  <si>
    <t>Paul G Campbell Jr</t>
  </si>
  <si>
    <t>John E. Courson</t>
  </si>
  <si>
    <t>Ross Turner</t>
  </si>
  <si>
    <t>Thomas C Alexander</t>
  </si>
  <si>
    <t>H</t>
  </si>
  <si>
    <t>Jay Lucas</t>
  </si>
  <si>
    <t>Greg Hembree</t>
  </si>
  <si>
    <t>Bill Sandifer </t>
  </si>
  <si>
    <t>Brian White</t>
  </si>
  <si>
    <t>D</t>
  </si>
  <si>
    <t>Gerald Malloy</t>
  </si>
  <si>
    <t>Bruce W. Bannister</t>
  </si>
  <si>
    <t>Alan D. Clemmons</t>
  </si>
  <si>
    <t>J. Thomas McElveen</t>
  </si>
  <si>
    <t>Terry Alexander</t>
  </si>
  <si>
    <t>John Matthews</t>
  </si>
  <si>
    <t>Brad Hutto</t>
  </si>
  <si>
    <t>Tom Young</t>
  </si>
  <si>
    <t>Merita A. "Rita" Allison</t>
  </si>
  <si>
    <t>Thomas E Tommy Pope </t>
  </si>
  <si>
    <t>No (3rd party)</t>
  </si>
  <si>
    <t>Eddie Tallon</t>
  </si>
  <si>
    <t>Chip Campsen</t>
  </si>
  <si>
    <t>Todd Atwater</t>
  </si>
  <si>
    <t>Murrell Smith</t>
  </si>
  <si>
    <t>Ronnie Cromer</t>
  </si>
  <si>
    <t>Gary Clary</t>
  </si>
  <si>
    <t>J. Todd Rutherford</t>
  </si>
  <si>
    <t>James E. Smith, Jr.</t>
  </si>
  <si>
    <t>Peter McCoy</t>
  </si>
  <si>
    <t>Vincent Sheheen</t>
  </si>
  <si>
    <t>Gilda CobbHunter</t>
  </si>
  <si>
    <t>Phyllis Henderson</t>
  </si>
  <si>
    <t>Heather Ammons Crawford</t>
  </si>
  <si>
    <t>Bill Herbkersman </t>
  </si>
  <si>
    <t>Weston Newton</t>
  </si>
  <si>
    <t>Gary Simrill</t>
  </si>
  <si>
    <t>Daniel B. "Danny" Verdin III</t>
  </si>
  <si>
    <t>Davey Hiott</t>
  </si>
  <si>
    <t>Ronnie A. Sabb</t>
  </si>
  <si>
    <t>Lee Hewitt</t>
  </si>
  <si>
    <t>Leon Howard</t>
  </si>
  <si>
    <t>Jay Jordan</t>
  </si>
  <si>
    <t>Mike Ryhal</t>
  </si>
  <si>
    <t>Greg Delleney </t>
  </si>
  <si>
    <t>Russell L Ott</t>
  </si>
  <si>
    <t>Greg Gregory </t>
  </si>
  <si>
    <t>David J Mack III</t>
  </si>
  <si>
    <t>99.31%(*Fusion)</t>
  </si>
  <si>
    <t>Wendell G Gilliard</t>
  </si>
  <si>
    <t>Derham Cole</t>
  </si>
  <si>
    <t>Greg D. Duckworth</t>
  </si>
  <si>
    <t>Jackie E. Hayes</t>
  </si>
  <si>
    <t>Garry R. Smith</t>
  </si>
  <si>
    <t>Daniel P. Hamilton</t>
  </si>
  <si>
    <t>Chandra E. Dillard</t>
  </si>
  <si>
    <t>Russell W. Fry</t>
  </si>
  <si>
    <t>Laurie Slade Funderburk</t>
  </si>
  <si>
    <t>Dwight A. Loftis</t>
  </si>
  <si>
    <t>Phillip Lowe</t>
  </si>
  <si>
    <t>Ralph W Norman Jr</t>
  </si>
  <si>
    <t>Beth E. Bernstein</t>
  </si>
  <si>
    <t>Joe Jefferson </t>
  </si>
  <si>
    <t>Jim Merrill</t>
  </si>
  <si>
    <t>Bill Hixon</t>
  </si>
  <si>
    <t>David Weeks</t>
  </si>
  <si>
    <t>Roger Kirby</t>
  </si>
  <si>
    <t>Mike Pitts </t>
  </si>
  <si>
    <t>Dennis Carroll Moss</t>
  </si>
  <si>
    <t>Margie Bright Matthews</t>
  </si>
  <si>
    <t>Christopher R. Hart</t>
  </si>
  <si>
    <t>Bill Taylor</t>
  </si>
  <si>
    <t>Bill Whitmire</t>
  </si>
  <si>
    <t>Kevin Hardee</t>
  </si>
  <si>
    <t>Lonnie Hosey</t>
  </si>
  <si>
    <t>John R King </t>
  </si>
  <si>
    <t>Craig Gagnon</t>
  </si>
  <si>
    <t>Leola C. Robinson-Simpson</t>
  </si>
  <si>
    <t>No*(3rd Party)</t>
  </si>
  <si>
    <t>Steve Moss</t>
  </si>
  <si>
    <t>Cezar McKnight</t>
  </si>
  <si>
    <t>William Bill Clyburn</t>
  </si>
  <si>
    <t>Chris Murphy </t>
  </si>
  <si>
    <t>William M. "Bill" Chumley</t>
  </si>
  <si>
    <t>J Seth Whipper</t>
  </si>
  <si>
    <t>99.27%(*Fusion)</t>
  </si>
  <si>
    <t>Robert Williams</t>
  </si>
  <si>
    <t>Joe Daning</t>
  </si>
  <si>
    <t>Chris Corley</t>
  </si>
  <si>
    <t>Mike Burns</t>
  </si>
  <si>
    <t>Jeff Bradley</t>
  </si>
  <si>
    <t>Patsy Knight </t>
  </si>
  <si>
    <t>William E Bill Crosby</t>
  </si>
  <si>
    <t>MaryGail K. Douglas</t>
  </si>
  <si>
    <t>Joe Neal</t>
  </si>
  <si>
    <t>Tommy M. Stringer</t>
  </si>
  <si>
    <t>Mandy Powers Norrell </t>
  </si>
  <si>
    <t>Eric M. Bedingfield</t>
  </si>
  <si>
    <t>Hugh Leatherman</t>
  </si>
  <si>
    <t>Yes</t>
  </si>
  <si>
    <t>Luke A. Rankin</t>
  </si>
  <si>
    <t>William Timmons</t>
  </si>
  <si>
    <t>No* (3rd party comp.)</t>
  </si>
  <si>
    <t>65.32%(Runoff)</t>
  </si>
  <si>
    <t>Stephen L. Goldfinch</t>
  </si>
  <si>
    <t>52.49% (Runoff)</t>
  </si>
  <si>
    <t>Sandy Senn</t>
  </si>
  <si>
    <t>57.77%(Runoff)</t>
  </si>
  <si>
    <t>Larry Grooms</t>
  </si>
  <si>
    <t>Katrina Shealy</t>
  </si>
  <si>
    <t>Shane Massey</t>
  </si>
  <si>
    <t>Scott Talley</t>
  </si>
  <si>
    <t>51.6%(Runoff)</t>
  </si>
  <si>
    <t>Kent M. Williams</t>
  </si>
  <si>
    <t>Thomas D. "Tom" Corbin</t>
  </si>
  <si>
    <t>Kevin Bryant</t>
  </si>
  <si>
    <t>Marlon Kimpson</t>
  </si>
  <si>
    <t>Michael W Gambrell</t>
  </si>
  <si>
    <t>Sean Bennett</t>
  </si>
  <si>
    <t>Chip Huggins</t>
  </si>
  <si>
    <t>John L. Scott, Jr.</t>
  </si>
  <si>
    <t>Harvey Peeler</t>
  </si>
  <si>
    <t>Darrell Jackson</t>
  </si>
  <si>
    <t>Wes Climer</t>
  </si>
  <si>
    <t>Nathan Ballentine</t>
  </si>
  <si>
    <t>Jason Elliott</t>
  </si>
  <si>
    <t>Rex F Rice</t>
  </si>
  <si>
    <t>54.21%(Runoff)</t>
  </si>
  <si>
    <t>Rick Quinn </t>
  </si>
  <si>
    <t>Mike Sottile </t>
  </si>
  <si>
    <t>Neal Collins</t>
  </si>
  <si>
    <t>Will Wheeler</t>
  </si>
  <si>
    <t>73.94%(Runoff)</t>
  </si>
  <si>
    <t>Dr. Jimmy C. Bales</t>
  </si>
  <si>
    <t>Bart Blackwell</t>
  </si>
  <si>
    <t>Jerry Govan</t>
  </si>
  <si>
    <t>Bill Bowers</t>
  </si>
  <si>
    <t>51.02%(Runoff)</t>
  </si>
  <si>
    <t>Mac R Toole</t>
  </si>
  <si>
    <t>Josiah Magnuson</t>
  </si>
  <si>
    <t>Jay West </t>
  </si>
  <si>
    <t>57.89%(Runoff)</t>
  </si>
  <si>
    <t>Carl L. Anderson</t>
  </si>
  <si>
    <t>Robert L Ridgeway III</t>
  </si>
  <si>
    <t>Joseph A. "Joe" McEachern</t>
  </si>
  <si>
    <t>Mia S. McLeod</t>
  </si>
  <si>
    <t>Nikki Setzler</t>
  </si>
  <si>
    <t>Kirkman Finlay, III</t>
  </si>
  <si>
    <t>Glenn Reese </t>
  </si>
  <si>
    <t>Kevin L Johnson</t>
  </si>
  <si>
    <t>Leon Stavrinakis</t>
  </si>
  <si>
    <t>Floyd Nicholson</t>
  </si>
  <si>
    <t>Shannon Erickson</t>
  </si>
  <si>
    <t>Mike Forrester</t>
  </si>
  <si>
    <t>Mark N. Willis</t>
  </si>
  <si>
    <t>Patricia Pat Moore Henegan </t>
  </si>
  <si>
    <t>Anne Thayer</t>
  </si>
  <si>
    <t>Mike Anthony </t>
  </si>
  <si>
    <t>Harold Mitchell Jr</t>
  </si>
  <si>
    <t>Richie Yow</t>
  </si>
  <si>
    <t>Sylleste Davis</t>
  </si>
  <si>
    <t>Brandon Newton</t>
  </si>
  <si>
    <t>Raye Felder</t>
  </si>
  <si>
    <t>Anne Parks</t>
  </si>
  <si>
    <t>John McCravy</t>
  </si>
  <si>
    <t>Jeffrey E. Johnson</t>
  </si>
  <si>
    <t>Lin Bennett</t>
  </si>
  <si>
    <t>Joshua A. Putnam</t>
  </si>
  <si>
    <t>Justin Bamberg</t>
  </si>
  <si>
    <t>Mike Fanning </t>
  </si>
  <si>
    <t>56.28%(Runoff)</t>
  </si>
  <si>
    <t>William S Cogswell Jr</t>
  </si>
  <si>
    <t>52.82%(Runoff)</t>
  </si>
  <si>
    <t>Katie Arrington </t>
  </si>
  <si>
    <t>Karl B. Allen</t>
  </si>
  <si>
    <t>Cal Forrest</t>
  </si>
  <si>
    <t>Samuel Rivers Jr</t>
  </si>
  <si>
    <t>Ivory Torrey Thigpen</t>
  </si>
  <si>
    <t>63.91%* (Runoff)</t>
  </si>
  <si>
    <t>Micah Caskey</t>
  </si>
  <si>
    <t>67.52%(Runoff)</t>
  </si>
  <si>
    <t>Robert L Brown </t>
  </si>
  <si>
    <t>53.69% (*Fusion)</t>
  </si>
  <si>
    <t>Kit Spires</t>
  </si>
  <si>
    <t>Jonathon Hill </t>
  </si>
  <si>
    <t>Rick Martin</t>
  </si>
  <si>
    <t>Steven Long</t>
  </si>
  <si>
    <t>Lucas Atkinson</t>
  </si>
  <si>
    <t>Michael F Rivers Sr</t>
  </si>
  <si>
    <t>Primary Competition</t>
  </si>
  <si>
    <t>Senate</t>
  </si>
  <si>
    <t>House</t>
  </si>
  <si>
    <t>Pickens</t>
  </si>
  <si>
    <t>Anderson</t>
  </si>
  <si>
    <t xml:space="preserve">Greenville </t>
  </si>
  <si>
    <t>Greenville</t>
  </si>
  <si>
    <t>Greenwood</t>
  </si>
  <si>
    <t>Spartanburg</t>
  </si>
  <si>
    <t>Laurens</t>
  </si>
  <si>
    <t>Oconee</t>
  </si>
  <si>
    <t>Abbeville</t>
  </si>
  <si>
    <t>McCormick</t>
  </si>
  <si>
    <t>Saluda</t>
  </si>
  <si>
    <t>Union</t>
  </si>
  <si>
    <t>Cherokee</t>
  </si>
  <si>
    <t>York</t>
  </si>
  <si>
    <t>Lancaster</t>
  </si>
  <si>
    <t>Chester</t>
  </si>
  <si>
    <t>Fairfield</t>
  </si>
  <si>
    <t>Lexington</t>
  </si>
  <si>
    <t>Newberry</t>
  </si>
  <si>
    <t>Richland</t>
  </si>
  <si>
    <t>Kershaw</t>
  </si>
  <si>
    <t>Aiken</t>
  </si>
  <si>
    <t>Edgefield</t>
  </si>
  <si>
    <t>Calhoun</t>
  </si>
  <si>
    <t>Chesterfield</t>
  </si>
  <si>
    <t>Dillon</t>
  </si>
  <si>
    <t>Horry</t>
  </si>
  <si>
    <t>Marion</t>
  </si>
  <si>
    <t>Darlington</t>
  </si>
  <si>
    <t>Lee</t>
  </si>
  <si>
    <t>Marlboro</t>
  </si>
  <si>
    <t>Florence</t>
  </si>
  <si>
    <t>Georgetown</t>
  </si>
  <si>
    <t>Williamsburg</t>
  </si>
  <si>
    <t>Charleston</t>
  </si>
  <si>
    <t>Sumter</t>
  </si>
  <si>
    <t>Clarendon</t>
  </si>
  <si>
    <t>Dorchester</t>
  </si>
  <si>
    <t>Colleton</t>
  </si>
  <si>
    <t>Orangeburg</t>
  </si>
  <si>
    <t>Allendale</t>
  </si>
  <si>
    <t>Bamberg</t>
  </si>
  <si>
    <t>Barnwell</t>
  </si>
  <si>
    <t>Hampton</t>
  </si>
  <si>
    <t>Beaufort</t>
  </si>
  <si>
    <t>Jasper</t>
  </si>
  <si>
    <t>County</t>
  </si>
  <si>
    <t>Registered Voters</t>
  </si>
  <si>
    <t>Berkeley</t>
  </si>
  <si>
    <t>Chamber</t>
  </si>
  <si>
    <t>No Opponent</t>
  </si>
  <si>
    <t xml:space="preserve"> </t>
  </si>
  <si>
    <t>% of Registered Voters</t>
  </si>
  <si>
    <t>Total Registered</t>
  </si>
  <si>
    <t> AIKEN</t>
  </si>
  <si>
    <t> ALLENDALE</t>
  </si>
  <si>
    <t> ANDERSON</t>
  </si>
  <si>
    <t> BAMBERG</t>
  </si>
  <si>
    <t> BARNWELL</t>
  </si>
  <si>
    <t> BEAUFORT</t>
  </si>
  <si>
    <t> BERKELEY</t>
  </si>
  <si>
    <t> CALHOUN</t>
  </si>
  <si>
    <t> CHARLESTON</t>
  </si>
  <si>
    <t> CHEROKEE</t>
  </si>
  <si>
    <t> CHESTER</t>
  </si>
  <si>
    <t> CHESTERFIELD</t>
  </si>
  <si>
    <t> CLARENDON</t>
  </si>
  <si>
    <t> COLLETON</t>
  </si>
  <si>
    <t> DARLINGTON</t>
  </si>
  <si>
    <t> DILLON</t>
  </si>
  <si>
    <t> DORCHESTER</t>
  </si>
  <si>
    <t> EDGEFIELD</t>
  </si>
  <si>
    <t> FAIRFIELD</t>
  </si>
  <si>
    <t> FLORENCE</t>
  </si>
  <si>
    <t> GEORGETOWN</t>
  </si>
  <si>
    <t> GREENVILLE</t>
  </si>
  <si>
    <t> GREENWOOD</t>
  </si>
  <si>
    <t> HAMPTON</t>
  </si>
  <si>
    <t> HORRY</t>
  </si>
  <si>
    <t> JASPER</t>
  </si>
  <si>
    <t> KERSHAW</t>
  </si>
  <si>
    <t> LANCASTER</t>
  </si>
  <si>
    <t> LAURENS</t>
  </si>
  <si>
    <t> LEE</t>
  </si>
  <si>
    <t> LEXINGTON</t>
  </si>
  <si>
    <t> MCCORMICK</t>
  </si>
  <si>
    <t> MARION</t>
  </si>
  <si>
    <t> MARLBORO</t>
  </si>
  <si>
    <t> NEWBERRY</t>
  </si>
  <si>
    <t> OCONEE</t>
  </si>
  <si>
    <t> ORANGEBURG</t>
  </si>
  <si>
    <t> PICKENS</t>
  </si>
  <si>
    <t> RICHLAND</t>
  </si>
  <si>
    <t> SALUDA</t>
  </si>
  <si>
    <t> SPARTANBURG</t>
  </si>
  <si>
    <t> SUMTER</t>
  </si>
  <si>
    <t> UNION</t>
  </si>
  <si>
    <t> WILLIAMSBURG</t>
  </si>
  <si>
    <t> YORK</t>
  </si>
  <si>
    <t>Totals</t>
  </si>
  <si>
    <t>ABBEVILLE</t>
  </si>
  <si>
    <t>Republican Primary</t>
  </si>
  <si>
    <t>Democratic Primary</t>
  </si>
  <si>
    <t>Total Voting</t>
  </si>
  <si>
    <t>Percent Voting</t>
  </si>
  <si>
    <t>check</t>
  </si>
  <si>
    <t>Combined</t>
  </si>
  <si>
    <t>Total Voting Republican Primary</t>
  </si>
  <si>
    <t>Total Voting Democratic Primary</t>
  </si>
  <si>
    <t>Democratic Percent of Total</t>
  </si>
  <si>
    <t>Republican Percent of Total</t>
  </si>
  <si>
    <t>Total Percent Voting</t>
  </si>
  <si>
    <t>74.5%*(3rd party)</t>
  </si>
  <si>
    <t>83.32%* (3rd party)</t>
  </si>
  <si>
    <t>83.56%*(3rd party)</t>
  </si>
  <si>
    <t>86.87%*(3rd party)</t>
  </si>
  <si>
    <t>90.2%*(3rd party)</t>
  </si>
  <si>
    <t>79.46%*(3rd party)</t>
  </si>
  <si>
    <t>Followthemoney.org</t>
  </si>
  <si>
    <t>Money raised, 2016</t>
  </si>
  <si>
    <t>Competition, General</t>
  </si>
  <si>
    <t>Winning %</t>
  </si>
  <si>
    <r>
      <t xml:space="preserve">94 SC Legislators with no primary or general competion </t>
    </r>
    <r>
      <rPr>
        <b/>
        <sz val="12"/>
        <rFont val="Calibri"/>
        <family val="2"/>
      </rPr>
      <t>↓</t>
    </r>
  </si>
  <si>
    <t>84.46%(3rd party)</t>
  </si>
  <si>
    <t xml:space="preserve">94 SC Legislators with no primary or general competion </t>
  </si>
  <si>
    <r>
      <t>16 Legislators with general competition and primary comp</t>
    </r>
    <r>
      <rPr>
        <b/>
        <sz val="11"/>
        <rFont val="Calibri"/>
        <family val="2"/>
      </rPr>
      <t>↓</t>
    </r>
  </si>
  <si>
    <t>Money raised by the 16 legislators with general and primary comp</t>
  </si>
  <si>
    <t>Money raised by 94 legislators with no competition</t>
  </si>
  <si>
    <r>
      <t>23 Legislators with general competition, no primary comp</t>
    </r>
    <r>
      <rPr>
        <b/>
        <sz val="11"/>
        <rFont val="Calibri"/>
        <family val="2"/>
      </rPr>
      <t>↓</t>
    </r>
  </si>
  <si>
    <t>Money raised by 23 legislators with general competition only</t>
  </si>
  <si>
    <r>
      <rPr>
        <b/>
        <sz val="12"/>
        <rFont val="Calibri"/>
        <family val="2"/>
        <scheme val="minor"/>
      </rPr>
      <t>37 Legislators with primary competition no general comp.</t>
    </r>
    <r>
      <rPr>
        <sz val="12"/>
        <rFont val="Calibri"/>
        <family val="2"/>
        <scheme val="minor"/>
      </rPr>
      <t>↓</t>
    </r>
  </si>
  <si>
    <t>Money raised by 37 legislators with primary competition only</t>
  </si>
  <si>
    <t xml:space="preserve">37 Legislators with primary competition no general comp.  </t>
  </si>
  <si>
    <t>23 Legislators with general competition, no primary comp</t>
  </si>
  <si>
    <t>16 Legislators with general competition and primary comp</t>
  </si>
  <si>
    <t>Total money raised in 2016 by 170 state legislators</t>
  </si>
  <si>
    <t>Money raised by 10 legislators with third party competition or fusion candidate</t>
  </si>
  <si>
    <t>Count</t>
  </si>
  <si>
    <t xml:space="preserve">SC Legislators with no primary or general competion </t>
  </si>
  <si>
    <t xml:space="preserve">Legislators with primary competition no general comp.  </t>
  </si>
  <si>
    <t>Legislators with general competition, no primary comp</t>
  </si>
  <si>
    <t>Legislators with general competition and primary comp</t>
  </si>
  <si>
    <t xml:space="preserve">SC Legislators raised a total of </t>
  </si>
  <si>
    <t xml:space="preserve">SC Legislators with primary competition no general comp.  </t>
  </si>
  <si>
    <t>SC Legislators with general competition, no primary comp</t>
  </si>
  <si>
    <t>SC Legislators with general competition and primary comp</t>
  </si>
  <si>
    <t>SC Legislators with third party competition or fusion candidate</t>
  </si>
  <si>
    <t>Money raised by legislators with general and primary comp</t>
  </si>
  <si>
    <t>Money raised by legislators with general competition only</t>
  </si>
  <si>
    <t>Legislators with general competition and primary comp↓</t>
  </si>
  <si>
    <t>Money raised by legislators with primary competition only</t>
  </si>
  <si>
    <t>Legislators with general competition, no primary comp↓</t>
  </si>
  <si>
    <t>Money raised by legislators with no competition</t>
  </si>
  <si>
    <r>
      <rPr>
        <b/>
        <sz val="12"/>
        <rFont val="Arial"/>
        <family val="2"/>
      </rPr>
      <t>Legislators with primary competition no general comp.</t>
    </r>
    <r>
      <rPr>
        <sz val="12"/>
        <rFont val="Arial"/>
        <family val="2"/>
      </rPr>
      <t>↓</t>
    </r>
  </si>
  <si>
    <t>SC Legislators with no primary or general competion ↓</t>
  </si>
  <si>
    <t>SC Legislators with both general competition and primary comp</t>
  </si>
  <si>
    <t xml:space="preserve">SC Legislators with only primary competition (no general competition)  </t>
  </si>
  <si>
    <t>SC Legislators with only general competition (no primary competition)</t>
  </si>
  <si>
    <t xml:space="preserve">SC Legislators with no general competion </t>
  </si>
  <si>
    <t>Number of Legislators</t>
  </si>
  <si>
    <t>Percent of Legislators</t>
  </si>
  <si>
    <t>None</t>
  </si>
  <si>
    <t>Both Primary and General</t>
  </si>
  <si>
    <t>Third Party or Fusion</t>
  </si>
  <si>
    <t>Total Money Raised</t>
  </si>
  <si>
    <t>Money Raised per Legislator</t>
  </si>
  <si>
    <t>Opponent in General Election</t>
  </si>
  <si>
    <t>Level of Competition -- Opponent</t>
  </si>
  <si>
    <t>Only in Primary Election</t>
  </si>
  <si>
    <t>Only in General Election</t>
  </si>
  <si>
    <t>General Election</t>
  </si>
  <si>
    <t>Primary Election</t>
  </si>
  <si>
    <t>Money raised by the legislators with general and primary comp</t>
  </si>
  <si>
    <t>Opponent in Primary Election</t>
  </si>
  <si>
    <t>None in General</t>
  </si>
  <si>
    <t>None in Primary</t>
  </si>
  <si>
    <t>districts, simply getting past the primary will win the general election.</t>
  </si>
  <si>
    <t>In South Carolina, 74% of the state legislative districts are dominated by one political party.  That means that for 74% of the legislative</t>
  </si>
  <si>
    <t>In South Carolina, 74% of the state legislative districts are dominated by one political party.  This means that for 74% of the legislative</t>
  </si>
  <si>
    <t>districts in South Carolina, the candidate who wims the dominant party'e primary will win the general election.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</si>
</sst>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9010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7AB7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9010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49010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rgb="FF49010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rgb="FF333333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5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FBF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9">
    <xf numFmtId="0" fontId="0" fillId="0" borderId="0" xfId="0"/>
    <xf numFmtId="10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2" fillId="0" borderId="0" xfId="1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0" fontId="1" fillId="0" borderId="0" xfId="1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Alignment="1">
      <alignment horizontal="center" wrapText="1"/>
    </xf>
    <xf numFmtId="165" fontId="0" fillId="0" borderId="0" xfId="3" applyNumberFormat="1" applyFont="1" applyFill="1" applyAlignment="1">
      <alignment horizontal="center" wrapText="1"/>
    </xf>
    <xf numFmtId="166" fontId="0" fillId="0" borderId="0" xfId="1" applyNumberFormat="1" applyFont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right" wrapText="1"/>
    </xf>
    <xf numFmtId="166" fontId="0" fillId="0" borderId="0" xfId="1" applyNumberFormat="1" applyFont="1"/>
    <xf numFmtId="166" fontId="0" fillId="0" borderId="0" xfId="0" applyNumberFormat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3" applyNumberFormat="1" applyFont="1" applyBorder="1"/>
    <xf numFmtId="166" fontId="0" fillId="0" borderId="0" xfId="1" applyNumberFormat="1" applyFont="1" applyBorder="1"/>
    <xf numFmtId="166" fontId="0" fillId="0" borderId="7" xfId="1" applyNumberFormat="1" applyFont="1" applyBorder="1"/>
    <xf numFmtId="0" fontId="0" fillId="0" borderId="8" xfId="0" applyBorder="1"/>
    <xf numFmtId="165" fontId="0" fillId="0" borderId="9" xfId="3" applyNumberFormat="1" applyFont="1" applyBorder="1"/>
    <xf numFmtId="166" fontId="0" fillId="0" borderId="9" xfId="1" applyNumberFormat="1" applyFont="1" applyBorder="1"/>
    <xf numFmtId="166" fontId="0" fillId="0" borderId="10" xfId="1" applyNumberFormat="1" applyFont="1" applyBorder="1"/>
    <xf numFmtId="0" fontId="9" fillId="3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0" fontId="10" fillId="6" borderId="0" xfId="0" applyFont="1" applyFill="1" applyBorder="1" applyAlignment="1">
      <alignment vertical="top" wrapText="1"/>
    </xf>
    <xf numFmtId="0" fontId="2" fillId="5" borderId="0" xfId="0" applyFont="1" applyFill="1"/>
    <xf numFmtId="0" fontId="0" fillId="0" borderId="11" xfId="0" applyBorder="1"/>
    <xf numFmtId="0" fontId="2" fillId="5" borderId="0" xfId="0" applyFont="1" applyFill="1" applyAlignment="1">
      <alignment horizontal="center"/>
    </xf>
    <xf numFmtId="0" fontId="10" fillId="3" borderId="11" xfId="0" applyFont="1" applyFill="1" applyBorder="1" applyAlignment="1">
      <alignment vertical="top" wrapText="1"/>
    </xf>
    <xf numFmtId="10" fontId="0" fillId="0" borderId="0" xfId="1" applyNumberFormat="1" applyFont="1" applyFill="1" applyAlignment="1">
      <alignment horizontal="center"/>
    </xf>
    <xf numFmtId="0" fontId="2" fillId="0" borderId="11" xfId="0" applyFont="1" applyFill="1" applyBorder="1"/>
    <xf numFmtId="0" fontId="10" fillId="6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/>
    </xf>
    <xf numFmtId="0" fontId="10" fillId="3" borderId="0" xfId="0" applyFont="1" applyFill="1" applyBorder="1" applyAlignment="1">
      <alignment vertical="top" wrapText="1"/>
    </xf>
    <xf numFmtId="10" fontId="6" fillId="2" borderId="0" xfId="0" applyNumberFormat="1" applyFont="1" applyFill="1" applyAlignment="1">
      <alignment horizontal="center"/>
    </xf>
    <xf numFmtId="0" fontId="0" fillId="0" borderId="0" xfId="0" applyFont="1"/>
    <xf numFmtId="0" fontId="5" fillId="0" borderId="0" xfId="0" applyFont="1" applyFill="1" applyAlignment="1">
      <alignment horizontal="center" wrapText="1"/>
    </xf>
    <xf numFmtId="0" fontId="5" fillId="0" borderId="0" xfId="0" applyFont="1"/>
    <xf numFmtId="0" fontId="11" fillId="0" borderId="0" xfId="0" applyFont="1" applyFill="1" applyAlignment="1">
      <alignment horizontal="center"/>
    </xf>
    <xf numFmtId="10" fontId="12" fillId="0" borderId="0" xfId="1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0" fontId="12" fillId="0" borderId="0" xfId="1" applyNumberFormat="1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0" fontId="16" fillId="0" borderId="0" xfId="1" applyNumberFormat="1" applyFont="1" applyFill="1" applyAlignment="1">
      <alignment horizontal="center"/>
    </xf>
    <xf numFmtId="0" fontId="16" fillId="0" borderId="0" xfId="0" applyFont="1"/>
    <xf numFmtId="0" fontId="11" fillId="0" borderId="0" xfId="0" applyFont="1" applyFill="1" applyAlignment="1">
      <alignment horizontal="center" wrapText="1"/>
    </xf>
    <xf numFmtId="10" fontId="17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10" fontId="16" fillId="0" borderId="0" xfId="0" applyNumberFormat="1" applyFont="1" applyFill="1" applyAlignment="1">
      <alignment horizontal="center"/>
    </xf>
    <xf numFmtId="0" fontId="12" fillId="0" borderId="0" xfId="0" applyFo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2" borderId="0" xfId="1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2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0" fontId="2" fillId="4" borderId="0" xfId="0" applyFont="1" applyFill="1" applyAlignment="1">
      <alignment horizontal="center"/>
    </xf>
    <xf numFmtId="10" fontId="1" fillId="4" borderId="0" xfId="1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0" fontId="22" fillId="0" borderId="0" xfId="1" applyNumberFormat="1" applyFont="1" applyFill="1" applyAlignment="1">
      <alignment horizontal="center"/>
    </xf>
    <xf numFmtId="10" fontId="22" fillId="0" borderId="0" xfId="0" applyNumberFormat="1" applyFont="1" applyFill="1" applyAlignment="1">
      <alignment horizontal="center"/>
    </xf>
    <xf numFmtId="10" fontId="25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0" fontId="21" fillId="2" borderId="0" xfId="1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0" fontId="24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0" fontId="1" fillId="2" borderId="0" xfId="1" applyNumberFormat="1" applyFont="1" applyFill="1" applyAlignment="1">
      <alignment horizontal="center"/>
    </xf>
    <xf numFmtId="10" fontId="5" fillId="4" borderId="0" xfId="1" applyNumberFormat="1" applyFont="1" applyFill="1" applyAlignment="1">
      <alignment horizontal="center"/>
    </xf>
    <xf numFmtId="164" fontId="29" fillId="4" borderId="0" xfId="0" applyNumberFormat="1" applyFont="1" applyFill="1" applyAlignment="1">
      <alignment horizontal="center"/>
    </xf>
    <xf numFmtId="164" fontId="21" fillId="4" borderId="0" xfId="0" applyNumberFormat="1" applyFont="1" applyFill="1" applyAlignment="1">
      <alignment horizontal="center"/>
    </xf>
    <xf numFmtId="0" fontId="2" fillId="4" borderId="0" xfId="0" applyFont="1" applyFill="1"/>
    <xf numFmtId="0" fontId="28" fillId="4" borderId="0" xfId="0" applyFont="1" applyFill="1"/>
    <xf numFmtId="0" fontId="18" fillId="4" borderId="0" xfId="0" applyFont="1" applyFill="1"/>
    <xf numFmtId="164" fontId="12" fillId="0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10" fontId="33" fillId="0" borderId="0" xfId="1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0" fontId="32" fillId="5" borderId="0" xfId="0" applyFont="1" applyFill="1" applyAlignment="1">
      <alignment horizontal="center"/>
    </xf>
    <xf numFmtId="3" fontId="33" fillId="0" borderId="0" xfId="0" applyNumberFormat="1" applyFont="1" applyAlignment="1">
      <alignment horizontal="center"/>
    </xf>
    <xf numFmtId="10" fontId="33" fillId="0" borderId="0" xfId="1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10" fontId="35" fillId="2" borderId="0" xfId="1" applyNumberFormat="1" applyFont="1" applyFill="1" applyAlignment="1">
      <alignment horizontal="center"/>
    </xf>
    <xf numFmtId="164" fontId="36" fillId="2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3" fontId="36" fillId="0" borderId="0" xfId="0" applyNumberFormat="1" applyFont="1" applyAlignment="1">
      <alignment horizontal="center"/>
    </xf>
    <xf numFmtId="10" fontId="36" fillId="0" borderId="0" xfId="1" applyNumberFormat="1" applyFont="1" applyAlignment="1">
      <alignment horizontal="center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10" fontId="39" fillId="0" borderId="0" xfId="1" applyNumberFormat="1" applyFont="1" applyFill="1" applyAlignment="1">
      <alignment horizontal="center"/>
    </xf>
    <xf numFmtId="164" fontId="35" fillId="0" borderId="0" xfId="0" applyNumberFormat="1" applyFont="1" applyAlignment="1">
      <alignment horizontal="center"/>
    </xf>
    <xf numFmtId="0" fontId="37" fillId="5" borderId="0" xfId="0" applyFont="1" applyFill="1"/>
    <xf numFmtId="0" fontId="37" fillId="0" borderId="0" xfId="0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0" fontId="37" fillId="0" borderId="0" xfId="1" applyNumberFormat="1" applyFont="1" applyFill="1" applyAlignment="1">
      <alignment horizontal="center"/>
    </xf>
    <xf numFmtId="10" fontId="40" fillId="0" borderId="0" xfId="1" applyNumberFormat="1" applyFont="1" applyAlignment="1">
      <alignment horizontal="center"/>
    </xf>
    <xf numFmtId="0" fontId="37" fillId="0" borderId="0" xfId="0" applyFont="1" applyFill="1"/>
    <xf numFmtId="0" fontId="40" fillId="0" borderId="11" xfId="0" applyFont="1" applyBorder="1"/>
    <xf numFmtId="0" fontId="37" fillId="5" borderId="0" xfId="0" applyFont="1" applyFill="1" applyAlignment="1">
      <alignment horizontal="center"/>
    </xf>
    <xf numFmtId="0" fontId="37" fillId="0" borderId="11" xfId="0" applyFont="1" applyFill="1" applyBorder="1"/>
    <xf numFmtId="0" fontId="37" fillId="0" borderId="11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0" fontId="39" fillId="0" borderId="0" xfId="0" applyNumberFormat="1" applyFont="1" applyFill="1" applyAlignment="1">
      <alignment horizontal="center"/>
    </xf>
    <xf numFmtId="0" fontId="40" fillId="0" borderId="0" xfId="0" applyFont="1" applyFill="1"/>
    <xf numFmtId="10" fontId="42" fillId="0" borderId="0" xfId="0" applyNumberFormat="1" applyFont="1" applyAlignment="1">
      <alignment horizontal="center"/>
    </xf>
    <xf numFmtId="0" fontId="40" fillId="0" borderId="11" xfId="0" applyFont="1" applyFill="1" applyBorder="1"/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0" fontId="37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10" fontId="40" fillId="4" borderId="0" xfId="1" applyNumberFormat="1" applyFont="1" applyFill="1" applyAlignment="1">
      <alignment horizontal="center"/>
    </xf>
    <xf numFmtId="164" fontId="35" fillId="4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10" fontId="40" fillId="0" borderId="0" xfId="1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10" fontId="44" fillId="2" borderId="0" xfId="1" applyNumberFormat="1" applyFont="1" applyFill="1" applyAlignment="1">
      <alignment horizontal="center"/>
    </xf>
    <xf numFmtId="164" fontId="35" fillId="2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3" fontId="46" fillId="0" borderId="0" xfId="0" applyNumberFormat="1" applyFont="1" applyAlignment="1">
      <alignment horizontal="center"/>
    </xf>
    <xf numFmtId="0" fontId="31" fillId="4" borderId="0" xfId="0" applyFont="1" applyFill="1" applyAlignment="1">
      <alignment horizontal="left"/>
    </xf>
    <xf numFmtId="0" fontId="43" fillId="4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10" fontId="40" fillId="2" borderId="0" xfId="1" applyNumberFormat="1" applyFont="1" applyFill="1" applyAlignment="1">
      <alignment horizontal="center"/>
    </xf>
    <xf numFmtId="164" fontId="36" fillId="0" borderId="0" xfId="0" applyNumberFormat="1" applyFont="1" applyAlignment="1">
      <alignment horizontal="center"/>
    </xf>
    <xf numFmtId="0" fontId="44" fillId="0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10" fontId="36" fillId="4" borderId="0" xfId="1" applyNumberFormat="1" applyFont="1" applyFill="1" applyAlignment="1">
      <alignment horizontal="center"/>
    </xf>
    <xf numFmtId="164" fontId="47" fillId="4" borderId="0" xfId="0" applyNumberFormat="1" applyFont="1" applyFill="1" applyAlignment="1">
      <alignment horizontal="center"/>
    </xf>
    <xf numFmtId="164" fontId="47" fillId="0" borderId="0" xfId="0" applyNumberFormat="1" applyFont="1" applyFill="1" applyAlignment="1">
      <alignment horizontal="center"/>
    </xf>
    <xf numFmtId="0" fontId="37" fillId="4" borderId="0" xfId="0" applyFont="1" applyFill="1"/>
    <xf numFmtId="0" fontId="40" fillId="0" borderId="0" xfId="0" applyFont="1"/>
    <xf numFmtId="0" fontId="48" fillId="4" borderId="0" xfId="0" applyFont="1" applyFill="1"/>
    <xf numFmtId="0" fontId="34" fillId="4" borderId="0" xfId="0" applyFont="1" applyFill="1"/>
    <xf numFmtId="0" fontId="49" fillId="0" borderId="0" xfId="0" applyFont="1" applyAlignment="1">
      <alignment horizontal="center"/>
    </xf>
    <xf numFmtId="0" fontId="49" fillId="0" borderId="0" xfId="0" applyFont="1"/>
    <xf numFmtId="0" fontId="34" fillId="4" borderId="0" xfId="0" applyFont="1" applyFill="1" applyAlignment="1">
      <alignment horizontal="right"/>
    </xf>
    <xf numFmtId="0" fontId="48" fillId="8" borderId="0" xfId="0" applyFont="1" applyFill="1"/>
    <xf numFmtId="0" fontId="34" fillId="8" borderId="0" xfId="0" applyFont="1" applyFill="1" applyAlignment="1">
      <alignment horizontal="center"/>
    </xf>
    <xf numFmtId="164" fontId="35" fillId="8" borderId="0" xfId="0" applyNumberFormat="1" applyFont="1" applyFill="1" applyAlignment="1">
      <alignment horizontal="center"/>
    </xf>
    <xf numFmtId="0" fontId="34" fillId="8" borderId="0" xfId="0" applyFont="1" applyFill="1"/>
    <xf numFmtId="0" fontId="37" fillId="8" borderId="0" xfId="0" applyFont="1" applyFill="1"/>
    <xf numFmtId="9" fontId="34" fillId="8" borderId="0" xfId="1" applyFont="1" applyFill="1" applyAlignment="1">
      <alignment horizontal="right"/>
    </xf>
    <xf numFmtId="167" fontId="0" fillId="0" borderId="0" xfId="0" applyNumberFormat="1"/>
    <xf numFmtId="0" fontId="48" fillId="9" borderId="2" xfId="0" applyFont="1" applyFill="1" applyBorder="1" applyAlignment="1">
      <alignment horizontal="center" wrapText="1"/>
    </xf>
    <xf numFmtId="0" fontId="48" fillId="9" borderId="4" xfId="0" applyFont="1" applyFill="1" applyBorder="1" applyAlignment="1">
      <alignment horizontal="center"/>
    </xf>
    <xf numFmtId="0" fontId="48" fillId="9" borderId="0" xfId="0" applyFont="1" applyFill="1" applyBorder="1" applyAlignment="1">
      <alignment horizontal="center"/>
    </xf>
    <xf numFmtId="0" fontId="34" fillId="9" borderId="3" xfId="0" applyFont="1" applyFill="1" applyBorder="1" applyAlignment="1">
      <alignment horizontal="center"/>
    </xf>
    <xf numFmtId="0" fontId="34" fillId="9" borderId="6" xfId="0" applyFont="1" applyFill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0" fontId="34" fillId="9" borderId="12" xfId="0" applyFont="1" applyFill="1" applyBorder="1" applyAlignment="1">
      <alignment horizontal="center"/>
    </xf>
    <xf numFmtId="0" fontId="34" fillId="9" borderId="13" xfId="0" applyFont="1" applyFill="1" applyBorder="1" applyAlignment="1">
      <alignment horizontal="center"/>
    </xf>
    <xf numFmtId="0" fontId="34" fillId="9" borderId="14" xfId="0" applyFont="1" applyFill="1" applyBorder="1" applyAlignment="1">
      <alignment horizontal="center"/>
    </xf>
    <xf numFmtId="9" fontId="34" fillId="9" borderId="12" xfId="1" applyFont="1" applyFill="1" applyBorder="1" applyAlignment="1">
      <alignment horizontal="center"/>
    </xf>
    <xf numFmtId="9" fontId="34" fillId="9" borderId="13" xfId="1" applyFont="1" applyFill="1" applyBorder="1" applyAlignment="1">
      <alignment horizontal="center"/>
    </xf>
    <xf numFmtId="9" fontId="34" fillId="9" borderId="14" xfId="1" applyFont="1" applyFill="1" applyBorder="1" applyAlignment="1">
      <alignment horizontal="center"/>
    </xf>
    <xf numFmtId="0" fontId="48" fillId="9" borderId="12" xfId="0" applyFont="1" applyFill="1" applyBorder="1" applyAlignment="1">
      <alignment horizontal="center"/>
    </xf>
    <xf numFmtId="0" fontId="48" fillId="9" borderId="13" xfId="0" applyFont="1" applyFill="1" applyBorder="1" applyAlignment="1">
      <alignment horizontal="center"/>
    </xf>
    <xf numFmtId="0" fontId="48" fillId="9" borderId="14" xfId="0" applyFont="1" applyFill="1" applyBorder="1" applyAlignment="1">
      <alignment horizontal="center"/>
    </xf>
    <xf numFmtId="164" fontId="35" fillId="9" borderId="12" xfId="0" applyNumberFormat="1" applyFont="1" applyFill="1" applyBorder="1" applyAlignment="1">
      <alignment horizontal="right"/>
    </xf>
    <xf numFmtId="164" fontId="35" fillId="9" borderId="13" xfId="0" applyNumberFormat="1" applyFont="1" applyFill="1" applyBorder="1" applyAlignment="1">
      <alignment horizontal="right"/>
    </xf>
    <xf numFmtId="164" fontId="35" fillId="9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1" fillId="9" borderId="0" xfId="0" applyFont="1" applyFill="1" applyAlignment="1">
      <alignment horizontal="center"/>
    </xf>
    <xf numFmtId="0" fontId="37" fillId="9" borderId="0" xfId="0" applyFont="1" applyFill="1" applyAlignment="1">
      <alignment horizontal="left"/>
    </xf>
    <xf numFmtId="0" fontId="45" fillId="9" borderId="0" xfId="0" applyFont="1" applyFill="1" applyAlignment="1">
      <alignment horizontal="center"/>
    </xf>
    <xf numFmtId="10" fontId="39" fillId="9" borderId="0" xfId="1" applyNumberFormat="1" applyFont="1" applyFill="1" applyAlignment="1">
      <alignment horizontal="center"/>
    </xf>
    <xf numFmtId="164" fontId="35" fillId="9" borderId="0" xfId="0" applyNumberFormat="1" applyFont="1" applyFill="1" applyAlignment="1">
      <alignment horizontal="center"/>
    </xf>
    <xf numFmtId="0" fontId="37" fillId="9" borderId="0" xfId="0" applyFont="1" applyFill="1"/>
    <xf numFmtId="0" fontId="38" fillId="9" borderId="0" xfId="0" applyFont="1" applyFill="1" applyAlignment="1">
      <alignment horizontal="center"/>
    </xf>
    <xf numFmtId="10" fontId="42" fillId="9" borderId="0" xfId="0" applyNumberFormat="1" applyFont="1" applyFill="1" applyAlignment="1">
      <alignment horizontal="center"/>
    </xf>
    <xf numFmtId="167" fontId="40" fillId="0" borderId="0" xfId="0" applyNumberFormat="1" applyFont="1"/>
    <xf numFmtId="0" fontId="48" fillId="9" borderId="12" xfId="0" applyFont="1" applyFill="1" applyBorder="1" applyAlignment="1">
      <alignment horizontal="center" wrapText="1"/>
    </xf>
    <xf numFmtId="164" fontId="35" fillId="9" borderId="0" xfId="0" applyNumberFormat="1" applyFont="1" applyFill="1" applyBorder="1" applyAlignment="1">
      <alignment horizontal="right"/>
    </xf>
    <xf numFmtId="164" fontId="35" fillId="9" borderId="4" xfId="0" applyNumberFormat="1" applyFont="1" applyFill="1" applyBorder="1" applyAlignment="1">
      <alignment horizontal="right"/>
    </xf>
    <xf numFmtId="164" fontId="35" fillId="9" borderId="5" xfId="0" applyNumberFormat="1" applyFont="1" applyFill="1" applyBorder="1" applyAlignment="1">
      <alignment horizontal="right"/>
    </xf>
    <xf numFmtId="164" fontId="35" fillId="9" borderId="7" xfId="0" applyNumberFormat="1" applyFont="1" applyFill="1" applyBorder="1" applyAlignment="1">
      <alignment horizontal="right"/>
    </xf>
    <xf numFmtId="0" fontId="34" fillId="9" borderId="9" xfId="0" applyFont="1" applyFill="1" applyBorder="1" applyAlignment="1">
      <alignment horizontal="center"/>
    </xf>
    <xf numFmtId="164" fontId="35" fillId="9" borderId="9" xfId="0" applyNumberFormat="1" applyFont="1" applyFill="1" applyBorder="1" applyAlignment="1">
      <alignment horizontal="right"/>
    </xf>
    <xf numFmtId="164" fontId="35" fillId="9" borderId="10" xfId="0" applyNumberFormat="1" applyFont="1" applyFill="1" applyBorder="1" applyAlignment="1">
      <alignment horizontal="right"/>
    </xf>
    <xf numFmtId="0" fontId="48" fillId="9" borderId="3" xfId="0" applyFont="1" applyFill="1" applyBorder="1" applyAlignment="1">
      <alignment horizontal="center"/>
    </xf>
  </cellXfs>
  <cellStyles count="4">
    <cellStyle name="Comma" xfId="3" builtinId="3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llowthemoney.org/show-me?s=SC&amp;y=2016&amp;c-exi=1&amp;c-t-sts=1&amp;c-t-id=219149" TargetMode="External"/><Relationship Id="rId117" Type="http://schemas.openxmlformats.org/officeDocument/2006/relationships/hyperlink" Target="https://www.followthemoney.org/show-me?s=SC&amp;y=2016&amp;c-exi=1&amp;c-t-sts=1&amp;c-t-id=203833" TargetMode="External"/><Relationship Id="rId21" Type="http://schemas.openxmlformats.org/officeDocument/2006/relationships/hyperlink" Target="https://www.followthemoney.org/show-me?s=SC&amp;y=2016&amp;c-exi=1&amp;c-t-sts=1&amp;c-t-id=219074" TargetMode="External"/><Relationship Id="rId42" Type="http://schemas.openxmlformats.org/officeDocument/2006/relationships/hyperlink" Target="https://www.followthemoney.org/show-me?s=SC&amp;y=2016&amp;c-exi=1&amp;c-t-sts=1&amp;c-t-id=219052" TargetMode="External"/><Relationship Id="rId47" Type="http://schemas.openxmlformats.org/officeDocument/2006/relationships/hyperlink" Target="https://www.followthemoney.org/show-me?s=SC&amp;y=2016&amp;c-exi=1&amp;c-t-sts=1&amp;c-t-id=219158" TargetMode="External"/><Relationship Id="rId63" Type="http://schemas.openxmlformats.org/officeDocument/2006/relationships/hyperlink" Target="https://www.followthemoney.org/show-me?s=SC&amp;y=2016&amp;c-exi=1&amp;c-t-sts=1&amp;c-t-id=219181" TargetMode="External"/><Relationship Id="rId68" Type="http://schemas.openxmlformats.org/officeDocument/2006/relationships/hyperlink" Target="https://www.followthemoney.org/show-me?s=SC&amp;y=2016&amp;c-exi=1&amp;c-t-sts=1&amp;c-t-id=219159" TargetMode="External"/><Relationship Id="rId84" Type="http://schemas.openxmlformats.org/officeDocument/2006/relationships/hyperlink" Target="https://www.followthemoney.org/show-me?s=SC&amp;y=2016&amp;c-exi=1&amp;c-t-sts=1&amp;c-t-id=219084" TargetMode="External"/><Relationship Id="rId89" Type="http://schemas.openxmlformats.org/officeDocument/2006/relationships/hyperlink" Target="https://www.followthemoney.org/show-me?s=SC&amp;y=2016&amp;c-exi=1&amp;c-t-sts=1&amp;c-t-id=203811" TargetMode="External"/><Relationship Id="rId112" Type="http://schemas.openxmlformats.org/officeDocument/2006/relationships/hyperlink" Target="https://www.followthemoney.org/show-me?s=SC&amp;y=2016&amp;c-exi=1&amp;c-t-sts=1&amp;c-t-id=219066" TargetMode="External"/><Relationship Id="rId133" Type="http://schemas.openxmlformats.org/officeDocument/2006/relationships/hyperlink" Target="https://www.followthemoney.org/show-me?s=SC&amp;y=2016&amp;c-exi=1&amp;c-t-sts=1&amp;c-t-id=203709" TargetMode="External"/><Relationship Id="rId138" Type="http://schemas.openxmlformats.org/officeDocument/2006/relationships/hyperlink" Target="https://www.followthemoney.org/show-me?s=SC&amp;y=2016&amp;c-exi=1&amp;c-t-sts=1&amp;c-t-id=203717" TargetMode="External"/><Relationship Id="rId154" Type="http://schemas.openxmlformats.org/officeDocument/2006/relationships/hyperlink" Target="https://www.followthemoney.org/show-me?s=SC&amp;y=2016&amp;c-exi=1&amp;c-t-sts=1&amp;c-t-id=219078" TargetMode="External"/><Relationship Id="rId159" Type="http://schemas.openxmlformats.org/officeDocument/2006/relationships/hyperlink" Target="https://www.followthemoney.org/show-me?s=SC&amp;y=2016&amp;c-exi=1&amp;c-t-sts=1&amp;c-t-id=203748" TargetMode="External"/><Relationship Id="rId170" Type="http://schemas.openxmlformats.org/officeDocument/2006/relationships/hyperlink" Target="https://www.followthemoney.org/show-me?s=SC&amp;y=2016&amp;c-exi=1&amp;c-t-sts=1&amp;c-t-id=203776" TargetMode="External"/><Relationship Id="rId16" Type="http://schemas.openxmlformats.org/officeDocument/2006/relationships/hyperlink" Target="https://www.followthemoney.org/show-me?s=SC&amp;y=2016&amp;c-exi=1&amp;c-t-sts=1&amp;c-t-id=203722" TargetMode="External"/><Relationship Id="rId107" Type="http://schemas.openxmlformats.org/officeDocument/2006/relationships/hyperlink" Target="https://www.followthemoney.org/show-me?s=SC&amp;y=2016&amp;c-exi=1&amp;c-t-sts=1&amp;c-t-id=219061" TargetMode="External"/><Relationship Id="rId11" Type="http://schemas.openxmlformats.org/officeDocument/2006/relationships/hyperlink" Target="https://www.followthemoney.org/show-me?s=SC&amp;y=2016&amp;c-exi=1&amp;c-t-sts=1&amp;c-t-id=219144" TargetMode="External"/><Relationship Id="rId32" Type="http://schemas.openxmlformats.org/officeDocument/2006/relationships/hyperlink" Target="https://www.followthemoney.org/show-me?s=SC&amp;y=2016&amp;c-exi=1&amp;c-t-sts=1&amp;c-t-id=219124" TargetMode="External"/><Relationship Id="rId37" Type="http://schemas.openxmlformats.org/officeDocument/2006/relationships/hyperlink" Target="https://www.followthemoney.org/show-me?s=SC&amp;y=2016&amp;c-exi=1&amp;c-t-sts=1&amp;c-t-id=219012" TargetMode="External"/><Relationship Id="rId53" Type="http://schemas.openxmlformats.org/officeDocument/2006/relationships/hyperlink" Target="https://www.followthemoney.org/show-me?s=SC&amp;y=2016&amp;c-exi=1&amp;c-t-sts=1&amp;c-t-id=219062" TargetMode="External"/><Relationship Id="rId58" Type="http://schemas.openxmlformats.org/officeDocument/2006/relationships/hyperlink" Target="https://www.followthemoney.org/show-me?s=SC&amp;y=2016&amp;c-exi=1&amp;c-t-sts=1&amp;c-t-id=203784" TargetMode="External"/><Relationship Id="rId74" Type="http://schemas.openxmlformats.org/officeDocument/2006/relationships/hyperlink" Target="https://www.followthemoney.org/show-me?s=SC&amp;y=2016&amp;c-exi=1&amp;c-t-sts=1&amp;c-t-id=219076" TargetMode="External"/><Relationship Id="rId79" Type="http://schemas.openxmlformats.org/officeDocument/2006/relationships/hyperlink" Target="https://www.followthemoney.org/show-me?s=SC&amp;y=2016&amp;c-exi=1&amp;c-t-sts=1&amp;c-t-id=219020" TargetMode="External"/><Relationship Id="rId102" Type="http://schemas.openxmlformats.org/officeDocument/2006/relationships/hyperlink" Target="https://www.followthemoney.org/show-me?s=SC&amp;y=2016&amp;c-exi=1&amp;c-t-sts=1&amp;c-t-id=219120" TargetMode="External"/><Relationship Id="rId123" Type="http://schemas.openxmlformats.org/officeDocument/2006/relationships/hyperlink" Target="https://www.followthemoney.org/show-me?s=SC&amp;y=2016&amp;c-exi=1&amp;c-t-sts=1&amp;c-t-id=203839" TargetMode="External"/><Relationship Id="rId128" Type="http://schemas.openxmlformats.org/officeDocument/2006/relationships/hyperlink" Target="https://www.followthemoney.org/show-me?s=SC&amp;y=2016&amp;c-exi=1&amp;c-t-sts=1&amp;c-t-id=203692" TargetMode="External"/><Relationship Id="rId144" Type="http://schemas.openxmlformats.org/officeDocument/2006/relationships/hyperlink" Target="https://www.followthemoney.org/show-me?s=SC&amp;y=2016&amp;c-exi=1&amp;c-t-sts=1&amp;c-t-id=219044" TargetMode="External"/><Relationship Id="rId149" Type="http://schemas.openxmlformats.org/officeDocument/2006/relationships/hyperlink" Target="https://www.followthemoney.org/show-me?s=SC&amp;y=2016&amp;c-exi=1&amp;c-t-sts=1&amp;c-t-id=203735" TargetMode="External"/><Relationship Id="rId5" Type="http://schemas.openxmlformats.org/officeDocument/2006/relationships/hyperlink" Target="https://www.followthemoney.org/show-me?s=SC&amp;y=2016&amp;c-exi=1&amp;c-t-sts=1&amp;c-t-id=219083" TargetMode="External"/><Relationship Id="rId90" Type="http://schemas.openxmlformats.org/officeDocument/2006/relationships/hyperlink" Target="https://www.followthemoney.org/show-me?s=SC&amp;y=2016&amp;c-exi=1&amp;c-t-sts=1&amp;c-t-id=203813" TargetMode="External"/><Relationship Id="rId95" Type="http://schemas.openxmlformats.org/officeDocument/2006/relationships/hyperlink" Target="https://www.followthemoney.org/show-me?s=SC&amp;y=2016&amp;c-exi=1&amp;c-t-sts=1&amp;c-t-id=203818" TargetMode="External"/><Relationship Id="rId160" Type="http://schemas.openxmlformats.org/officeDocument/2006/relationships/hyperlink" Target="https://www.followthemoney.org/show-me?s=SC&amp;y=2016&amp;c-exi=1&amp;c-t-sts=1&amp;c-t-id=203751" TargetMode="External"/><Relationship Id="rId165" Type="http://schemas.openxmlformats.org/officeDocument/2006/relationships/hyperlink" Target="https://www.followthemoney.org/show-me?s=SC&amp;y=2016&amp;c-exi=1&amp;c-t-sts=1&amp;c-t-id=219112" TargetMode="External"/><Relationship Id="rId22" Type="http://schemas.openxmlformats.org/officeDocument/2006/relationships/hyperlink" Target="https://www.followthemoney.org/show-me?s=SC&amp;y=2016&amp;c-exi=1&amp;c-t-sts=1&amp;c-t-id=219079" TargetMode="External"/><Relationship Id="rId27" Type="http://schemas.openxmlformats.org/officeDocument/2006/relationships/hyperlink" Target="https://www.followthemoney.org/show-me?s=SC&amp;y=2016&amp;c-exi=1&amp;c-t-sts=1&amp;c-t-id=219058" TargetMode="External"/><Relationship Id="rId43" Type="http://schemas.openxmlformats.org/officeDocument/2006/relationships/hyperlink" Target="https://www.followthemoney.org/show-me?s=SC&amp;y=2016&amp;c-exi=1&amp;c-t-sts=1&amp;c-t-id=219013" TargetMode="External"/><Relationship Id="rId48" Type="http://schemas.openxmlformats.org/officeDocument/2006/relationships/hyperlink" Target="https://www.followthemoney.org/show-me?s=SC&amp;y=2016&amp;c-exi=1&amp;c-t-sts=1&amp;c-t-id=219141" TargetMode="External"/><Relationship Id="rId64" Type="http://schemas.openxmlformats.org/officeDocument/2006/relationships/hyperlink" Target="https://www.followthemoney.org/show-me?s=SC&amp;y=2016&amp;c-exi=1&amp;c-t-sts=1&amp;c-t-id=219094" TargetMode="External"/><Relationship Id="rId69" Type="http://schemas.openxmlformats.org/officeDocument/2006/relationships/hyperlink" Target="https://www.followthemoney.org/show-me?s=SC&amp;y=2016&amp;c-exi=1&amp;c-t-sts=1&amp;c-t-id=219043" TargetMode="External"/><Relationship Id="rId113" Type="http://schemas.openxmlformats.org/officeDocument/2006/relationships/hyperlink" Target="https://www.followthemoney.org/show-me?s=SC&amp;y=2016&amp;c-exi=1&amp;c-t-sts=1&amp;c-t-id=203832" TargetMode="External"/><Relationship Id="rId118" Type="http://schemas.openxmlformats.org/officeDocument/2006/relationships/hyperlink" Target="https://www.followthemoney.org/show-me?s=SC&amp;y=2016&amp;c-exi=1&amp;c-t-sts=1&amp;c-t-id=219045" TargetMode="External"/><Relationship Id="rId134" Type="http://schemas.openxmlformats.org/officeDocument/2006/relationships/hyperlink" Target="https://www.followthemoney.org/show-me?s=SC&amp;y=2016&amp;c-exi=1&amp;c-t-sts=1&amp;c-t-id=219171" TargetMode="External"/><Relationship Id="rId139" Type="http://schemas.openxmlformats.org/officeDocument/2006/relationships/hyperlink" Target="https://www.followthemoney.org/show-me?s=SC&amp;y=2016&amp;c-exi=1&amp;c-t-sts=1&amp;c-t-id=219111" TargetMode="External"/><Relationship Id="rId80" Type="http://schemas.openxmlformats.org/officeDocument/2006/relationships/hyperlink" Target="https://www.followthemoney.org/show-me?s=SC&amp;y=2016&amp;c-exi=1&amp;c-t-sts=1&amp;c-t-id=203797" TargetMode="External"/><Relationship Id="rId85" Type="http://schemas.openxmlformats.org/officeDocument/2006/relationships/hyperlink" Target="https://www.followthemoney.org/show-me?s=SC&amp;y=2016&amp;c-exi=1&amp;c-t-sts=1&amp;c-t-id=203806" TargetMode="External"/><Relationship Id="rId150" Type="http://schemas.openxmlformats.org/officeDocument/2006/relationships/hyperlink" Target="https://www.followthemoney.org/show-me?s=SC&amp;y=2016&amp;c-exi=1&amp;c-t-sts=1&amp;c-t-id=219186" TargetMode="External"/><Relationship Id="rId155" Type="http://schemas.openxmlformats.org/officeDocument/2006/relationships/hyperlink" Target="https://www.followthemoney.org/show-me?s=SC&amp;y=2016&amp;c-exi=1&amp;c-t-sts=1&amp;c-t-id=219110" TargetMode="External"/><Relationship Id="rId171" Type="http://schemas.openxmlformats.org/officeDocument/2006/relationships/hyperlink" Target="https://www.followthemoney.org/show-me?s=SC&amp;y=2016&amp;c-exi=1&amp;c-t-sts=1&amp;c-t-id=219113" TargetMode="External"/><Relationship Id="rId12" Type="http://schemas.openxmlformats.org/officeDocument/2006/relationships/hyperlink" Target="https://www.followthemoney.org/show-me?s=SC&amp;y=2016&amp;c-exi=1&amp;c-t-sts=1&amp;c-t-id=219063" TargetMode="External"/><Relationship Id="rId17" Type="http://schemas.openxmlformats.org/officeDocument/2006/relationships/hyperlink" Target="https://www.followthemoney.org/show-me?s=SC&amp;y=2016&amp;c-exi=1&amp;c-t-sts=1&amp;c-t-id=219182" TargetMode="External"/><Relationship Id="rId33" Type="http://schemas.openxmlformats.org/officeDocument/2006/relationships/hyperlink" Target="https://www.followthemoney.org/show-me?s=SC&amp;y=2016&amp;c-exi=1&amp;c-t-sts=1&amp;c-t-id=219041" TargetMode="External"/><Relationship Id="rId38" Type="http://schemas.openxmlformats.org/officeDocument/2006/relationships/hyperlink" Target="https://www.followthemoney.org/show-me?s=SC&amp;y=2016&amp;c-exi=1&amp;c-t-sts=1&amp;c-t-id=203754" TargetMode="External"/><Relationship Id="rId59" Type="http://schemas.openxmlformats.org/officeDocument/2006/relationships/hyperlink" Target="https://www.followthemoney.org/show-me?s=SC&amp;y=2016&amp;c-exi=1&amp;c-t-sts=1&amp;c-t-id=219092" TargetMode="External"/><Relationship Id="rId103" Type="http://schemas.openxmlformats.org/officeDocument/2006/relationships/hyperlink" Target="https://www.followthemoney.org/show-me?s=SC&amp;y=2016&amp;c-exi=1&amp;c-t-sts=1&amp;c-t-id=219091" TargetMode="External"/><Relationship Id="rId108" Type="http://schemas.openxmlformats.org/officeDocument/2006/relationships/hyperlink" Target="https://www.followthemoney.org/show-me?s=SC&amp;y=2016&amp;c-exi=1&amp;c-t-sts=1&amp;c-t-id=219036" TargetMode="External"/><Relationship Id="rId124" Type="http://schemas.openxmlformats.org/officeDocument/2006/relationships/hyperlink" Target="https://www.followthemoney.org/show-me?s=SC&amp;y=2016&amp;c-exi=1&amp;c-t-sts=1&amp;c-t-id=219023" TargetMode="External"/><Relationship Id="rId129" Type="http://schemas.openxmlformats.org/officeDocument/2006/relationships/hyperlink" Target="https://www.followthemoney.org/show-me?s=SC&amp;y=2016&amp;c-exi=1&amp;c-t-sts=1&amp;c-t-id=194530" TargetMode="External"/><Relationship Id="rId54" Type="http://schemas.openxmlformats.org/officeDocument/2006/relationships/hyperlink" Target="https://www.followthemoney.org/show-me?s=SC&amp;y=2016&amp;c-exi=1&amp;c-t-sts=1&amp;c-t-id=219187" TargetMode="External"/><Relationship Id="rId70" Type="http://schemas.openxmlformats.org/officeDocument/2006/relationships/hyperlink" Target="https://www.followthemoney.org/show-me?s=SC&amp;y=2016&amp;c-exi=1&amp;c-t-sts=1&amp;c-t-id=203791" TargetMode="External"/><Relationship Id="rId75" Type="http://schemas.openxmlformats.org/officeDocument/2006/relationships/hyperlink" Target="https://www.followthemoney.org/show-me?s=SC&amp;y=2016&amp;c-exi=1&amp;c-t-sts=1&amp;c-t-id=219150" TargetMode="External"/><Relationship Id="rId91" Type="http://schemas.openxmlformats.org/officeDocument/2006/relationships/hyperlink" Target="https://www.followthemoney.org/show-me?s=SC&amp;y=2016&amp;c-exi=1&amp;c-t-sts=1&amp;c-t-id=203816" TargetMode="External"/><Relationship Id="rId96" Type="http://schemas.openxmlformats.org/officeDocument/2006/relationships/hyperlink" Target="https://www.followthemoney.org/show-me?s=SC&amp;y=2016&amp;c-exi=1&amp;c-t-sts=1&amp;c-t-id=203820" TargetMode="External"/><Relationship Id="rId140" Type="http://schemas.openxmlformats.org/officeDocument/2006/relationships/hyperlink" Target="https://www.followthemoney.org/show-me?s=SC&amp;y=2016&amp;c-exi=1&amp;c-t-sts=1&amp;c-t-id=203718" TargetMode="External"/><Relationship Id="rId145" Type="http://schemas.openxmlformats.org/officeDocument/2006/relationships/hyperlink" Target="https://www.followthemoney.org/show-me?s=SC&amp;y=2016&amp;c-exi=1&amp;c-t-sts=1&amp;c-t-id=203730" TargetMode="External"/><Relationship Id="rId161" Type="http://schemas.openxmlformats.org/officeDocument/2006/relationships/hyperlink" Target="https://www.followthemoney.org/show-me?s=SC&amp;y=2016&amp;c-exi=1&amp;c-t-sts=1&amp;c-t-id=219119" TargetMode="External"/><Relationship Id="rId166" Type="http://schemas.openxmlformats.org/officeDocument/2006/relationships/hyperlink" Target="https://www.followthemoney.org/show-me?s=SC&amp;y=2016&amp;c-exi=1&amp;c-t-sts=1&amp;c-t-id=219089" TargetMode="External"/><Relationship Id="rId1" Type="http://schemas.openxmlformats.org/officeDocument/2006/relationships/hyperlink" Target="https://www.followthemoney.org/show-me?s=SC&amp;y=2016&amp;c-exi=1&amp;c-t-sts=1&amp;c-t-id=219180" TargetMode="External"/><Relationship Id="rId6" Type="http://schemas.openxmlformats.org/officeDocument/2006/relationships/hyperlink" Target="https://www.followthemoney.org/show-me?s=SC&amp;y=2016&amp;c-exi=1&amp;c-t-sts=1&amp;c-t-id=203696" TargetMode="External"/><Relationship Id="rId15" Type="http://schemas.openxmlformats.org/officeDocument/2006/relationships/hyperlink" Target="https://www.followthemoney.org/show-me?s=SC&amp;y=2016&amp;c-exi=1&amp;c-t-sts=1&amp;c-t-id=219140" TargetMode="External"/><Relationship Id="rId23" Type="http://schemas.openxmlformats.org/officeDocument/2006/relationships/hyperlink" Target="https://www.followthemoney.org/show-me?s=SC&amp;y=2016&amp;c-exi=1&amp;c-t-sts=1&amp;c-t-id=203733" TargetMode="External"/><Relationship Id="rId28" Type="http://schemas.openxmlformats.org/officeDocument/2006/relationships/hyperlink" Target="https://www.followthemoney.org/show-me?s=SC&amp;y=2016&amp;c-exi=1&amp;c-t-sts=1&amp;c-t-id=219161" TargetMode="External"/><Relationship Id="rId36" Type="http://schemas.openxmlformats.org/officeDocument/2006/relationships/hyperlink" Target="https://www.followthemoney.org/show-me?s=SC&amp;y=2016&amp;c-exi=1&amp;c-t-sts=1&amp;c-t-id=219034" TargetMode="External"/><Relationship Id="rId49" Type="http://schemas.openxmlformats.org/officeDocument/2006/relationships/hyperlink" Target="https://www.followthemoney.org/show-me?s=SC&amp;y=2016&amp;c-exi=1&amp;c-t-sts=1&amp;c-t-id=219133" TargetMode="External"/><Relationship Id="rId57" Type="http://schemas.openxmlformats.org/officeDocument/2006/relationships/hyperlink" Target="https://www.followthemoney.org/show-me?s=SC&amp;y=2016&amp;c-exi=1&amp;c-t-sts=1&amp;c-t-id=219151" TargetMode="External"/><Relationship Id="rId106" Type="http://schemas.openxmlformats.org/officeDocument/2006/relationships/hyperlink" Target="https://www.followthemoney.org/show-me?s=SC&amp;y=2016&amp;c-exi=1&amp;c-t-sts=1&amp;c-t-id=219075" TargetMode="External"/><Relationship Id="rId114" Type="http://schemas.openxmlformats.org/officeDocument/2006/relationships/hyperlink" Target="https://www.followthemoney.org/show-me?s=SC&amp;y=2016&amp;c-exi=1&amp;c-t-sts=1&amp;c-t-id=219178" TargetMode="External"/><Relationship Id="rId119" Type="http://schemas.openxmlformats.org/officeDocument/2006/relationships/hyperlink" Target="https://www.followthemoney.org/show-me?s=SC&amp;y=2016&amp;c-exi=1&amp;c-t-sts=1&amp;c-t-id=219081" TargetMode="External"/><Relationship Id="rId127" Type="http://schemas.openxmlformats.org/officeDocument/2006/relationships/hyperlink" Target="https://www.followthemoney.org/show-me?s=SC&amp;y=2016&amp;c-exi=1&amp;c-t-sts=1&amp;c-t-id=203689" TargetMode="External"/><Relationship Id="rId10" Type="http://schemas.openxmlformats.org/officeDocument/2006/relationships/hyperlink" Target="https://www.followthemoney.org/show-me?s=SC&amp;y=2016&amp;c-exi=1&amp;c-t-sts=1&amp;c-t-id=219168" TargetMode="External"/><Relationship Id="rId31" Type="http://schemas.openxmlformats.org/officeDocument/2006/relationships/hyperlink" Target="https://www.followthemoney.org/show-me?s=SC&amp;y=2016&amp;c-exi=1&amp;c-t-sts=1&amp;c-t-id=219127" TargetMode="External"/><Relationship Id="rId44" Type="http://schemas.openxmlformats.org/officeDocument/2006/relationships/hyperlink" Target="https://www.followthemoney.org/show-me?s=SC&amp;y=2016&amp;c-exi=1&amp;c-t-sts=1&amp;c-t-id=219049" TargetMode="External"/><Relationship Id="rId52" Type="http://schemas.openxmlformats.org/officeDocument/2006/relationships/hyperlink" Target="https://www.followthemoney.org/show-me?s=SC&amp;y=2016&amp;c-exi=1&amp;c-t-sts=1&amp;c-t-id=219176" TargetMode="External"/><Relationship Id="rId60" Type="http://schemas.openxmlformats.org/officeDocument/2006/relationships/hyperlink" Target="https://www.followthemoney.org/show-me?s=SC&amp;y=2016&amp;c-exi=1&amp;c-t-sts=1&amp;c-t-id=219010" TargetMode="External"/><Relationship Id="rId65" Type="http://schemas.openxmlformats.org/officeDocument/2006/relationships/hyperlink" Target="https://www.followthemoney.org/show-me?s=SC&amp;y=2016&amp;c-exi=1&amp;c-t-sts=1&amp;c-t-id=203789" TargetMode="External"/><Relationship Id="rId73" Type="http://schemas.openxmlformats.org/officeDocument/2006/relationships/hyperlink" Target="https://www.followthemoney.org/show-me?s=SC&amp;y=2016&amp;c-exi=1&amp;c-t-sts=1&amp;c-t-id=219160" TargetMode="External"/><Relationship Id="rId78" Type="http://schemas.openxmlformats.org/officeDocument/2006/relationships/hyperlink" Target="https://www.followthemoney.org/show-me?s=SC&amp;y=2016&amp;c-exi=1&amp;c-t-sts=1&amp;c-t-id=203795" TargetMode="External"/><Relationship Id="rId81" Type="http://schemas.openxmlformats.org/officeDocument/2006/relationships/hyperlink" Target="https://www.followthemoney.org/show-me?s=SC&amp;y=2016&amp;c-exi=1&amp;c-t-sts=1&amp;c-t-id=203799" TargetMode="External"/><Relationship Id="rId86" Type="http://schemas.openxmlformats.org/officeDocument/2006/relationships/hyperlink" Target="https://www.followthemoney.org/show-me?s=SC&amp;y=2016&amp;c-exi=1&amp;c-t-sts=1&amp;c-t-id=203809" TargetMode="External"/><Relationship Id="rId94" Type="http://schemas.openxmlformats.org/officeDocument/2006/relationships/hyperlink" Target="https://www.followthemoney.org/show-me?s=SC&amp;y=2016&amp;c-exi=1&amp;c-t-sts=1&amp;c-t-id=219135" TargetMode="External"/><Relationship Id="rId99" Type="http://schemas.openxmlformats.org/officeDocument/2006/relationships/hyperlink" Target="https://www.followthemoney.org/show-me?s=SC&amp;y=2016&amp;c-exi=1&amp;c-t-sts=1&amp;c-t-id=219128" TargetMode="External"/><Relationship Id="rId101" Type="http://schemas.openxmlformats.org/officeDocument/2006/relationships/hyperlink" Target="https://www.followthemoney.org/show-me?s=SC&amp;y=2016&amp;c-exi=1&amp;c-t-sts=1&amp;c-t-id=221313" TargetMode="External"/><Relationship Id="rId122" Type="http://schemas.openxmlformats.org/officeDocument/2006/relationships/hyperlink" Target="https://www.followthemoney.org/show-me?s=SC&amp;y=2016&amp;c-exi=1&amp;c-t-sts=1&amp;c-t-id=203838" TargetMode="External"/><Relationship Id="rId130" Type="http://schemas.openxmlformats.org/officeDocument/2006/relationships/hyperlink" Target="https://www.followthemoney.org/show-me?s=SC&amp;y=2016&amp;c-exi=1&amp;c-t-sts=1&amp;c-t-id=203695" TargetMode="External"/><Relationship Id="rId135" Type="http://schemas.openxmlformats.org/officeDocument/2006/relationships/hyperlink" Target="https://www.followthemoney.org/show-me?s=SC&amp;y=2016&amp;c-exi=1&amp;c-t-sts=1&amp;c-t-id=219173" TargetMode="External"/><Relationship Id="rId143" Type="http://schemas.openxmlformats.org/officeDocument/2006/relationships/hyperlink" Target="https://www.followthemoney.org/show-me?s=SC&amp;y=2016&amp;c-exi=1&amp;c-t-sts=1&amp;c-t-id=203727" TargetMode="External"/><Relationship Id="rId148" Type="http://schemas.openxmlformats.org/officeDocument/2006/relationships/hyperlink" Target="https://www.followthemoney.org/show-me?s=SC&amp;y=2016&amp;c-exi=1&amp;c-t-sts=1&amp;c-t-id=219121" TargetMode="External"/><Relationship Id="rId151" Type="http://schemas.openxmlformats.org/officeDocument/2006/relationships/hyperlink" Target="https://www.followthemoney.org/show-me?s=SC&amp;y=2016&amp;c-exi=1&amp;c-t-sts=1&amp;c-t-id=203738" TargetMode="External"/><Relationship Id="rId156" Type="http://schemas.openxmlformats.org/officeDocument/2006/relationships/hyperlink" Target="https://www.followthemoney.org/show-me?s=SC&amp;y=2016&amp;c-exi=1&amp;c-t-sts=1&amp;c-t-id=203741" TargetMode="External"/><Relationship Id="rId164" Type="http://schemas.openxmlformats.org/officeDocument/2006/relationships/hyperlink" Target="https://www.followthemoney.org/show-me?s=SC&amp;y=2016&amp;c-exi=1&amp;c-t-sts=1&amp;c-t-id=203759" TargetMode="External"/><Relationship Id="rId169" Type="http://schemas.openxmlformats.org/officeDocument/2006/relationships/hyperlink" Target="https://www.followthemoney.org/show-me?s=SC&amp;y=2016&amp;c-exi=1&amp;c-t-sts=1&amp;c-t-id=219030" TargetMode="External"/><Relationship Id="rId4" Type="http://schemas.openxmlformats.org/officeDocument/2006/relationships/hyperlink" Target="https://www.followthemoney.org/show-me?s=SC&amp;y=2016&amp;c-exi=1&amp;c-t-sts=1&amp;c-t-id=219035" TargetMode="External"/><Relationship Id="rId9" Type="http://schemas.openxmlformats.org/officeDocument/2006/relationships/hyperlink" Target="https://www.followthemoney.org/show-me?s=SC&amp;y=2016&amp;c-exi=1&amp;c-t-sts=1&amp;c-t-id=203712" TargetMode="External"/><Relationship Id="rId172" Type="http://schemas.openxmlformats.org/officeDocument/2006/relationships/hyperlink" Target="https://www.followthemoney.org/show-me?s=SC&amp;y=2016&amp;c-exi=1&amp;c-t-sts=1&amp;c-t-id=219048" TargetMode="External"/><Relationship Id="rId13" Type="http://schemas.openxmlformats.org/officeDocument/2006/relationships/hyperlink" Target="https://www.followthemoney.org/show-me?s=SC&amp;y=2016&amp;c-exi=1&amp;c-t-sts=1&amp;c-t-id=219137" TargetMode="External"/><Relationship Id="rId18" Type="http://schemas.openxmlformats.org/officeDocument/2006/relationships/hyperlink" Target="https://www.followthemoney.org/show-me?s=SC&amp;y=2016&amp;c-exi=1&amp;c-t-sts=1&amp;c-t-id=219028" TargetMode="External"/><Relationship Id="rId39" Type="http://schemas.openxmlformats.org/officeDocument/2006/relationships/hyperlink" Target="https://www.followthemoney.org/show-me?s=SC&amp;y=2016&amp;c-exi=1&amp;c-t-sts=1&amp;c-t-id=203758" TargetMode="External"/><Relationship Id="rId109" Type="http://schemas.openxmlformats.org/officeDocument/2006/relationships/hyperlink" Target="https://www.followthemoney.org/show-me?s=SC&amp;y=2016&amp;c-exi=1&amp;c-t-sts=1&amp;c-t-id=219082" TargetMode="External"/><Relationship Id="rId34" Type="http://schemas.openxmlformats.org/officeDocument/2006/relationships/hyperlink" Target="https://www.followthemoney.org/show-me?s=SC&amp;y=2016&amp;c-exi=1&amp;c-t-sts=1&amp;c-t-id=219165" TargetMode="External"/><Relationship Id="rId50" Type="http://schemas.openxmlformats.org/officeDocument/2006/relationships/hyperlink" Target="https://www.followthemoney.org/show-me?s=SC&amp;y=2016&amp;c-exi=1&amp;c-t-sts=1&amp;c-t-id=219095" TargetMode="External"/><Relationship Id="rId55" Type="http://schemas.openxmlformats.org/officeDocument/2006/relationships/hyperlink" Target="https://www.followthemoney.org/show-me?s=SC&amp;y=2016&amp;c-exi=1&amp;c-t-sts=1&amp;c-t-id=219080" TargetMode="External"/><Relationship Id="rId76" Type="http://schemas.openxmlformats.org/officeDocument/2006/relationships/hyperlink" Target="https://www.followthemoney.org/show-me?s=SC&amp;y=2016&amp;c-exi=1&amp;c-t-sts=1&amp;c-t-id=219059" TargetMode="External"/><Relationship Id="rId97" Type="http://schemas.openxmlformats.org/officeDocument/2006/relationships/hyperlink" Target="https://www.followthemoney.org/show-me?s=SC&amp;y=2016&amp;c-exi=1&amp;c-t-sts=1&amp;c-t-id=203823" TargetMode="External"/><Relationship Id="rId104" Type="http://schemas.openxmlformats.org/officeDocument/2006/relationships/hyperlink" Target="https://www.followthemoney.org/show-me?s=SC&amp;y=2016&amp;c-exi=1&amp;c-t-sts=1&amp;c-t-id=203824" TargetMode="External"/><Relationship Id="rId120" Type="http://schemas.openxmlformats.org/officeDocument/2006/relationships/hyperlink" Target="https://www.followthemoney.org/show-me?s=SC&amp;y=2016&amp;c-exi=1&amp;c-t-sts=1&amp;c-t-id=219162" TargetMode="External"/><Relationship Id="rId125" Type="http://schemas.openxmlformats.org/officeDocument/2006/relationships/hyperlink" Target="https://www.followthemoney.org/show-me?s=SC&amp;y=2016&amp;c-exi=1&amp;c-t-sts=1&amp;c-t-id=219056" TargetMode="External"/><Relationship Id="rId141" Type="http://schemas.openxmlformats.org/officeDocument/2006/relationships/hyperlink" Target="https://www.followthemoney.org/show-me?s=SC&amp;y=2016&amp;c-exi=1&amp;c-t-sts=1&amp;c-t-id=203724" TargetMode="External"/><Relationship Id="rId146" Type="http://schemas.openxmlformats.org/officeDocument/2006/relationships/hyperlink" Target="https://www.followthemoney.org/show-me?s=SC&amp;y=2016&amp;c-exi=1&amp;c-t-sts=1&amp;c-t-id=219042" TargetMode="External"/><Relationship Id="rId167" Type="http://schemas.openxmlformats.org/officeDocument/2006/relationships/hyperlink" Target="https://www.followthemoney.org/show-me?s=SC&amp;y=2016&amp;c-exi=1&amp;c-t-sts=1&amp;c-t-id=203771" TargetMode="External"/><Relationship Id="rId7" Type="http://schemas.openxmlformats.org/officeDocument/2006/relationships/hyperlink" Target="https://www.followthemoney.org/show-me?s=SC&amp;y=2016&amp;c-exi=1&amp;c-t-sts=1&amp;c-t-id=219179" TargetMode="External"/><Relationship Id="rId71" Type="http://schemas.openxmlformats.org/officeDocument/2006/relationships/hyperlink" Target="https://www.followthemoney.org/show-me?s=SC&amp;y=2016&amp;c-exi=1&amp;c-t-sts=1&amp;c-t-id=219129" TargetMode="External"/><Relationship Id="rId92" Type="http://schemas.openxmlformats.org/officeDocument/2006/relationships/hyperlink" Target="https://www.followthemoney.org/show-me?s=SC&amp;y=2016&amp;c-exi=1&amp;c-t-sts=1&amp;c-t-id=219086" TargetMode="External"/><Relationship Id="rId162" Type="http://schemas.openxmlformats.org/officeDocument/2006/relationships/hyperlink" Target="https://www.followthemoney.org/show-me?s=SC&amp;y=2016&amp;c-exi=1&amp;c-t-sts=1&amp;c-t-id=219093" TargetMode="External"/><Relationship Id="rId2" Type="http://schemas.openxmlformats.org/officeDocument/2006/relationships/image" Target="../media/image1.png"/><Relationship Id="rId29" Type="http://schemas.openxmlformats.org/officeDocument/2006/relationships/hyperlink" Target="https://www.followthemoney.org/show-me?s=SC&amp;y=2016&amp;c-exi=1&amp;c-t-sts=1&amp;c-t-id=219018" TargetMode="External"/><Relationship Id="rId24" Type="http://schemas.openxmlformats.org/officeDocument/2006/relationships/hyperlink" Target="https://www.followthemoney.org/show-me?s=SC&amp;y=2016&amp;c-exi=1&amp;c-t-sts=1&amp;c-t-id=219050" TargetMode="External"/><Relationship Id="rId40" Type="http://schemas.openxmlformats.org/officeDocument/2006/relationships/hyperlink" Target="https://www.followthemoney.org/show-me?s=SC&amp;y=2016&amp;c-exi=1&amp;c-t-sts=1&amp;c-t-id=203761" TargetMode="External"/><Relationship Id="rId45" Type="http://schemas.openxmlformats.org/officeDocument/2006/relationships/hyperlink" Target="https://www.followthemoney.org/show-me?s=SC&amp;y=2016&amp;c-exi=1&amp;c-t-sts=1&amp;c-t-id=219142" TargetMode="External"/><Relationship Id="rId66" Type="http://schemas.openxmlformats.org/officeDocument/2006/relationships/hyperlink" Target="https://www.followthemoney.org/show-me?s=SC&amp;y=2016&amp;c-exi=1&amp;c-t-sts=1&amp;c-t-id=219105" TargetMode="External"/><Relationship Id="rId87" Type="http://schemas.openxmlformats.org/officeDocument/2006/relationships/hyperlink" Target="https://www.followthemoney.org/show-me?s=SC&amp;y=2016&amp;c-exi=1&amp;c-t-sts=1&amp;c-t-id=219167" TargetMode="External"/><Relationship Id="rId110" Type="http://schemas.openxmlformats.org/officeDocument/2006/relationships/hyperlink" Target="https://www.followthemoney.org/show-me?s=SC&amp;y=2016&amp;c-exi=1&amp;c-t-sts=1&amp;c-t-id=219107" TargetMode="External"/><Relationship Id="rId115" Type="http://schemas.openxmlformats.org/officeDocument/2006/relationships/hyperlink" Target="https://www.followthemoney.org/show-me?s=SC&amp;y=2016&amp;c-exi=1&amp;c-t-sts=1&amp;c-t-id=219019" TargetMode="External"/><Relationship Id="rId131" Type="http://schemas.openxmlformats.org/officeDocument/2006/relationships/hyperlink" Target="https://www.followthemoney.org/show-me?s=SC&amp;y=2016&amp;c-exi=1&amp;c-t-sts=1&amp;c-t-id=203698" TargetMode="External"/><Relationship Id="rId136" Type="http://schemas.openxmlformats.org/officeDocument/2006/relationships/hyperlink" Target="https://www.followthemoney.org/show-me?s=SC&amp;y=2016&amp;c-exi=1&amp;c-t-sts=1&amp;c-t-id=219132" TargetMode="External"/><Relationship Id="rId157" Type="http://schemas.openxmlformats.org/officeDocument/2006/relationships/hyperlink" Target="https://www.followthemoney.org/show-me?s=SC&amp;y=2016&amp;c-exi=1&amp;c-t-sts=1&amp;c-t-id=203746" TargetMode="External"/><Relationship Id="rId61" Type="http://schemas.openxmlformats.org/officeDocument/2006/relationships/hyperlink" Target="https://www.followthemoney.org/show-me?s=SC&amp;y=2016&amp;c-exi=1&amp;c-t-sts=1&amp;c-t-id=219104" TargetMode="External"/><Relationship Id="rId82" Type="http://schemas.openxmlformats.org/officeDocument/2006/relationships/hyperlink" Target="https://www.followthemoney.org/show-me?s=SC&amp;y=2016&amp;c-exi=1&amp;c-t-sts=1&amp;c-t-id=203803" TargetMode="External"/><Relationship Id="rId152" Type="http://schemas.openxmlformats.org/officeDocument/2006/relationships/hyperlink" Target="https://www.followthemoney.org/show-me?s=SC&amp;y=2016&amp;c-exi=1&amp;c-t-sts=1&amp;c-t-id=219156" TargetMode="External"/><Relationship Id="rId19" Type="http://schemas.openxmlformats.org/officeDocument/2006/relationships/hyperlink" Target="https://www.followthemoney.org/show-me?s=SC&amp;y=2016&amp;c-exi=1&amp;c-t-sts=1&amp;c-t-id=219164" TargetMode="External"/><Relationship Id="rId14" Type="http://schemas.openxmlformats.org/officeDocument/2006/relationships/hyperlink" Target="https://www.followthemoney.org/show-me?s=SC&amp;y=2016&amp;c-exi=1&amp;c-t-sts=1&amp;c-t-id=219117" TargetMode="External"/><Relationship Id="rId30" Type="http://schemas.openxmlformats.org/officeDocument/2006/relationships/hyperlink" Target="https://www.followthemoney.org/show-me?s=SC&amp;y=2016&amp;c-exi=1&amp;c-t-sts=1&amp;c-t-id=219126" TargetMode="External"/><Relationship Id="rId35" Type="http://schemas.openxmlformats.org/officeDocument/2006/relationships/hyperlink" Target="https://www.followthemoney.org/show-me?s=SC&amp;y=2016&amp;c-exi=1&amp;c-t-sts=1&amp;c-t-id=219060" TargetMode="External"/><Relationship Id="rId56" Type="http://schemas.openxmlformats.org/officeDocument/2006/relationships/hyperlink" Target="https://www.followthemoney.org/show-me?s=SC&amp;y=2016&amp;c-exi=1&amp;c-t-sts=1&amp;c-t-id=219077" TargetMode="External"/><Relationship Id="rId77" Type="http://schemas.openxmlformats.org/officeDocument/2006/relationships/hyperlink" Target="https://www.followthemoney.org/show-me?s=SC&amp;y=2016&amp;c-exi=1&amp;c-t-sts=1&amp;c-t-id=219087" TargetMode="External"/><Relationship Id="rId100" Type="http://schemas.openxmlformats.org/officeDocument/2006/relationships/hyperlink" Target="https://www.followthemoney.org/show-me?s=SC&amp;y=2016&amp;c-exi=1&amp;c-t-sts=1&amp;c-t-id=219122" TargetMode="External"/><Relationship Id="rId105" Type="http://schemas.openxmlformats.org/officeDocument/2006/relationships/hyperlink" Target="https://www.followthemoney.org/show-me?s=SC&amp;y=2016&amp;c-exi=1&amp;c-t-sts=1&amp;c-t-id=219053" TargetMode="External"/><Relationship Id="rId126" Type="http://schemas.openxmlformats.org/officeDocument/2006/relationships/hyperlink" Target="https://www.followthemoney.org/show-me?s=SC&amp;y=2016&amp;c-exi=1&amp;c-t-sts=1&amp;c-t-id=219011" TargetMode="External"/><Relationship Id="rId147" Type="http://schemas.openxmlformats.org/officeDocument/2006/relationships/hyperlink" Target="https://www.followthemoney.org/show-me?s=SC&amp;y=2016&amp;c-exi=1&amp;c-t-sts=1&amp;c-t-id=203732" TargetMode="External"/><Relationship Id="rId168" Type="http://schemas.openxmlformats.org/officeDocument/2006/relationships/hyperlink" Target="https://www.followthemoney.org/show-me?s=SC&amp;y=2016&amp;c-exi=1&amp;c-t-sts=1&amp;c-t-id=203775" TargetMode="External"/><Relationship Id="rId8" Type="http://schemas.openxmlformats.org/officeDocument/2006/relationships/hyperlink" Target="https://www.followthemoney.org/show-me?s=SC&amp;y=2016&amp;c-exi=1&amp;c-t-sts=1&amp;c-t-id=203708" TargetMode="External"/><Relationship Id="rId51" Type="http://schemas.openxmlformats.org/officeDocument/2006/relationships/hyperlink" Target="https://www.followthemoney.org/show-me?s=SC&amp;y=2016&amp;c-exi=1&amp;c-t-sts=1&amp;c-t-id=203783" TargetMode="External"/><Relationship Id="rId72" Type="http://schemas.openxmlformats.org/officeDocument/2006/relationships/hyperlink" Target="https://www.followthemoney.org/show-me?s=SC&amp;y=2016&amp;c-exi=1&amp;c-t-sts=1&amp;c-t-id=203792" TargetMode="External"/><Relationship Id="rId93" Type="http://schemas.openxmlformats.org/officeDocument/2006/relationships/hyperlink" Target="https://www.followthemoney.org/show-me?s=SC&amp;y=2016&amp;c-exi=1&amp;c-t-sts=1&amp;c-t-id=219047" TargetMode="External"/><Relationship Id="rId98" Type="http://schemas.openxmlformats.org/officeDocument/2006/relationships/hyperlink" Target="https://www.followthemoney.org/show-me?s=SC&amp;y=2016&amp;c-exi=1&amp;c-t-sts=1&amp;c-t-id=219097" TargetMode="External"/><Relationship Id="rId121" Type="http://schemas.openxmlformats.org/officeDocument/2006/relationships/hyperlink" Target="https://www.followthemoney.org/show-me?s=SC&amp;y=2016&amp;c-exi=1&amp;c-t-sts=1&amp;c-t-id=219131" TargetMode="External"/><Relationship Id="rId142" Type="http://schemas.openxmlformats.org/officeDocument/2006/relationships/hyperlink" Target="https://www.followthemoney.org/show-me?s=SC&amp;y=2016&amp;c-exi=1&amp;c-t-sts=1&amp;c-t-id=219072" TargetMode="External"/><Relationship Id="rId163" Type="http://schemas.openxmlformats.org/officeDocument/2006/relationships/hyperlink" Target="https://www.followthemoney.org/show-me?s=SC&amp;y=2016&amp;c-exi=1&amp;c-t-sts=1&amp;c-t-id=203755" TargetMode="External"/><Relationship Id="rId3" Type="http://schemas.openxmlformats.org/officeDocument/2006/relationships/hyperlink" Target="https://www.followthemoney.org/show-me?s=SC&amp;y=2016&amp;c-exi=1&amp;c-t-sts=1&amp;c-t-id=219153" TargetMode="External"/><Relationship Id="rId25" Type="http://schemas.openxmlformats.org/officeDocument/2006/relationships/hyperlink" Target="https://www.followthemoney.org/show-me?s=SC&amp;y=2016&amp;c-exi=1&amp;c-t-sts=1&amp;c-t-id=219016" TargetMode="External"/><Relationship Id="rId46" Type="http://schemas.openxmlformats.org/officeDocument/2006/relationships/hyperlink" Target="https://www.followthemoney.org/show-me?s=SC&amp;y=2016&amp;c-exi=1&amp;c-t-sts=1&amp;c-t-id=219130" TargetMode="External"/><Relationship Id="rId67" Type="http://schemas.openxmlformats.org/officeDocument/2006/relationships/hyperlink" Target="https://www.followthemoney.org/show-me?s=SC&amp;y=2016&amp;c-exi=1&amp;c-t-sts=1&amp;c-t-id=219040" TargetMode="External"/><Relationship Id="rId116" Type="http://schemas.openxmlformats.org/officeDocument/2006/relationships/hyperlink" Target="https://www.followthemoney.org/show-me?s=SC&amp;y=2016&amp;c-exi=1&amp;c-t-sts=1&amp;c-t-id=219116" TargetMode="External"/><Relationship Id="rId137" Type="http://schemas.openxmlformats.org/officeDocument/2006/relationships/hyperlink" Target="https://www.followthemoney.org/show-me?s=SC&amp;y=2016&amp;c-exi=1&amp;c-t-sts=1&amp;c-t-id=219146" TargetMode="External"/><Relationship Id="rId158" Type="http://schemas.openxmlformats.org/officeDocument/2006/relationships/hyperlink" Target="https://www.followthemoney.org/show-me?s=SC&amp;y=2016&amp;c-exi=1&amp;c-t-sts=1&amp;c-t-id=219152" TargetMode="External"/><Relationship Id="rId20" Type="http://schemas.openxmlformats.org/officeDocument/2006/relationships/hyperlink" Target="https://www.followthemoney.org/show-me?s=SC&amp;y=2016&amp;c-exi=1&amp;c-t-sts=1&amp;c-t-id=219103" TargetMode="External"/><Relationship Id="rId41" Type="http://schemas.openxmlformats.org/officeDocument/2006/relationships/hyperlink" Target="https://www.followthemoney.org/show-me?s=SC&amp;y=2016&amp;c-exi=1&amp;c-t-sts=1&amp;c-t-id=203766" TargetMode="External"/><Relationship Id="rId62" Type="http://schemas.openxmlformats.org/officeDocument/2006/relationships/hyperlink" Target="https://www.followthemoney.org/show-me?s=SC&amp;y=2016&amp;c-exi=1&amp;c-t-sts=1&amp;c-t-id=219096" TargetMode="External"/><Relationship Id="rId83" Type="http://schemas.openxmlformats.org/officeDocument/2006/relationships/hyperlink" Target="https://www.followthemoney.org/show-me?s=SC&amp;y=2016&amp;c-exi=1&amp;c-t-sts=1&amp;c-t-id=219039" TargetMode="External"/><Relationship Id="rId88" Type="http://schemas.openxmlformats.org/officeDocument/2006/relationships/hyperlink" Target="https://www.followthemoney.org/show-me?s=SC&amp;y=2016&amp;c-exi=1&amp;c-t-sts=1&amp;c-t-id=219014" TargetMode="External"/><Relationship Id="rId111" Type="http://schemas.openxmlformats.org/officeDocument/2006/relationships/hyperlink" Target="https://www.followthemoney.org/show-me?s=SC&amp;y=2016&amp;c-exi=1&amp;c-t-sts=1&amp;c-t-id=203826" TargetMode="External"/><Relationship Id="rId132" Type="http://schemas.openxmlformats.org/officeDocument/2006/relationships/hyperlink" Target="https://www.followthemoney.org/show-me?s=SC&amp;y=2016&amp;c-exi=1&amp;c-t-sts=1&amp;c-t-id=203705" TargetMode="External"/><Relationship Id="rId153" Type="http://schemas.openxmlformats.org/officeDocument/2006/relationships/hyperlink" Target="https://www.followthemoney.org/show-me?s=SC&amp;y=2016&amp;c-exi=1&amp;c-t-sts=1&amp;c-t-id=219157" TargetMode="Externa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llowthemoney.org/show-me?s=SC&amp;y=2016&amp;c-exi=1&amp;c-t-sts=1&amp;c-t-id=219149" TargetMode="External"/><Relationship Id="rId117" Type="http://schemas.openxmlformats.org/officeDocument/2006/relationships/hyperlink" Target="https://www.followthemoney.org/show-me?s=SC&amp;y=2016&amp;c-exi=1&amp;c-t-sts=1&amp;c-t-id=203833" TargetMode="External"/><Relationship Id="rId21" Type="http://schemas.openxmlformats.org/officeDocument/2006/relationships/hyperlink" Target="https://www.followthemoney.org/show-me?s=SC&amp;y=2016&amp;c-exi=1&amp;c-t-sts=1&amp;c-t-id=219074" TargetMode="External"/><Relationship Id="rId42" Type="http://schemas.openxmlformats.org/officeDocument/2006/relationships/hyperlink" Target="https://www.followthemoney.org/show-me?s=SC&amp;y=2016&amp;c-exi=1&amp;c-t-sts=1&amp;c-t-id=219052" TargetMode="External"/><Relationship Id="rId47" Type="http://schemas.openxmlformats.org/officeDocument/2006/relationships/hyperlink" Target="https://www.followthemoney.org/show-me?s=SC&amp;y=2016&amp;c-exi=1&amp;c-t-sts=1&amp;c-t-id=219158" TargetMode="External"/><Relationship Id="rId63" Type="http://schemas.openxmlformats.org/officeDocument/2006/relationships/hyperlink" Target="https://www.followthemoney.org/show-me?s=SC&amp;y=2016&amp;c-exi=1&amp;c-t-sts=1&amp;c-t-id=219181" TargetMode="External"/><Relationship Id="rId68" Type="http://schemas.openxmlformats.org/officeDocument/2006/relationships/hyperlink" Target="https://www.followthemoney.org/show-me?s=SC&amp;y=2016&amp;c-exi=1&amp;c-t-sts=1&amp;c-t-id=219159" TargetMode="External"/><Relationship Id="rId84" Type="http://schemas.openxmlformats.org/officeDocument/2006/relationships/hyperlink" Target="https://www.followthemoney.org/show-me?s=SC&amp;y=2016&amp;c-exi=1&amp;c-t-sts=1&amp;c-t-id=219084" TargetMode="External"/><Relationship Id="rId89" Type="http://schemas.openxmlformats.org/officeDocument/2006/relationships/hyperlink" Target="https://www.followthemoney.org/show-me?s=SC&amp;y=2016&amp;c-exi=1&amp;c-t-sts=1&amp;c-t-id=203811" TargetMode="External"/><Relationship Id="rId112" Type="http://schemas.openxmlformats.org/officeDocument/2006/relationships/hyperlink" Target="https://www.followthemoney.org/show-me?s=SC&amp;y=2016&amp;c-exi=1&amp;c-t-sts=1&amp;c-t-id=219066" TargetMode="External"/><Relationship Id="rId133" Type="http://schemas.openxmlformats.org/officeDocument/2006/relationships/hyperlink" Target="https://www.followthemoney.org/show-me?s=SC&amp;y=2016&amp;c-exi=1&amp;c-t-sts=1&amp;c-t-id=203709" TargetMode="External"/><Relationship Id="rId138" Type="http://schemas.openxmlformats.org/officeDocument/2006/relationships/hyperlink" Target="https://www.followthemoney.org/show-me?s=SC&amp;y=2016&amp;c-exi=1&amp;c-t-sts=1&amp;c-t-id=203717" TargetMode="External"/><Relationship Id="rId154" Type="http://schemas.openxmlformats.org/officeDocument/2006/relationships/hyperlink" Target="https://www.followthemoney.org/show-me?s=SC&amp;y=2016&amp;c-exi=1&amp;c-t-sts=1&amp;c-t-id=219078" TargetMode="External"/><Relationship Id="rId159" Type="http://schemas.openxmlformats.org/officeDocument/2006/relationships/hyperlink" Target="https://www.followthemoney.org/show-me?s=SC&amp;y=2016&amp;c-exi=1&amp;c-t-sts=1&amp;c-t-id=203748" TargetMode="External"/><Relationship Id="rId170" Type="http://schemas.openxmlformats.org/officeDocument/2006/relationships/hyperlink" Target="https://www.followthemoney.org/show-me?s=SC&amp;y=2016&amp;c-exi=1&amp;c-t-sts=1&amp;c-t-id=203776" TargetMode="External"/><Relationship Id="rId16" Type="http://schemas.openxmlformats.org/officeDocument/2006/relationships/hyperlink" Target="https://www.followthemoney.org/show-me?s=SC&amp;y=2016&amp;c-exi=1&amp;c-t-sts=1&amp;c-t-id=203722" TargetMode="External"/><Relationship Id="rId107" Type="http://schemas.openxmlformats.org/officeDocument/2006/relationships/hyperlink" Target="https://www.followthemoney.org/show-me?s=SC&amp;y=2016&amp;c-exi=1&amp;c-t-sts=1&amp;c-t-id=219061" TargetMode="External"/><Relationship Id="rId11" Type="http://schemas.openxmlformats.org/officeDocument/2006/relationships/hyperlink" Target="https://www.followthemoney.org/show-me?s=SC&amp;y=2016&amp;c-exi=1&amp;c-t-sts=1&amp;c-t-id=219144" TargetMode="External"/><Relationship Id="rId32" Type="http://schemas.openxmlformats.org/officeDocument/2006/relationships/hyperlink" Target="https://www.followthemoney.org/show-me?s=SC&amp;y=2016&amp;c-exi=1&amp;c-t-sts=1&amp;c-t-id=219124" TargetMode="External"/><Relationship Id="rId37" Type="http://schemas.openxmlformats.org/officeDocument/2006/relationships/hyperlink" Target="https://www.followthemoney.org/show-me?s=SC&amp;y=2016&amp;c-exi=1&amp;c-t-sts=1&amp;c-t-id=219012" TargetMode="External"/><Relationship Id="rId53" Type="http://schemas.openxmlformats.org/officeDocument/2006/relationships/hyperlink" Target="https://www.followthemoney.org/show-me?s=SC&amp;y=2016&amp;c-exi=1&amp;c-t-sts=1&amp;c-t-id=219062" TargetMode="External"/><Relationship Id="rId58" Type="http://schemas.openxmlformats.org/officeDocument/2006/relationships/hyperlink" Target="https://www.followthemoney.org/show-me?s=SC&amp;y=2016&amp;c-exi=1&amp;c-t-sts=1&amp;c-t-id=203784" TargetMode="External"/><Relationship Id="rId74" Type="http://schemas.openxmlformats.org/officeDocument/2006/relationships/hyperlink" Target="https://www.followthemoney.org/show-me?s=SC&amp;y=2016&amp;c-exi=1&amp;c-t-sts=1&amp;c-t-id=219076" TargetMode="External"/><Relationship Id="rId79" Type="http://schemas.openxmlformats.org/officeDocument/2006/relationships/hyperlink" Target="https://www.followthemoney.org/show-me?s=SC&amp;y=2016&amp;c-exi=1&amp;c-t-sts=1&amp;c-t-id=219020" TargetMode="External"/><Relationship Id="rId102" Type="http://schemas.openxmlformats.org/officeDocument/2006/relationships/hyperlink" Target="https://www.followthemoney.org/show-me?s=SC&amp;y=2016&amp;c-exi=1&amp;c-t-sts=1&amp;c-t-id=219120" TargetMode="External"/><Relationship Id="rId123" Type="http://schemas.openxmlformats.org/officeDocument/2006/relationships/hyperlink" Target="https://www.followthemoney.org/show-me?s=SC&amp;y=2016&amp;c-exi=1&amp;c-t-sts=1&amp;c-t-id=203839" TargetMode="External"/><Relationship Id="rId128" Type="http://schemas.openxmlformats.org/officeDocument/2006/relationships/hyperlink" Target="https://www.followthemoney.org/show-me?s=SC&amp;y=2016&amp;c-exi=1&amp;c-t-sts=1&amp;c-t-id=203692" TargetMode="External"/><Relationship Id="rId144" Type="http://schemas.openxmlformats.org/officeDocument/2006/relationships/hyperlink" Target="https://www.followthemoney.org/show-me?s=SC&amp;y=2016&amp;c-exi=1&amp;c-t-sts=1&amp;c-t-id=219044" TargetMode="External"/><Relationship Id="rId149" Type="http://schemas.openxmlformats.org/officeDocument/2006/relationships/hyperlink" Target="https://www.followthemoney.org/show-me?s=SC&amp;y=2016&amp;c-exi=1&amp;c-t-sts=1&amp;c-t-id=203735" TargetMode="External"/><Relationship Id="rId5" Type="http://schemas.openxmlformats.org/officeDocument/2006/relationships/hyperlink" Target="https://www.followthemoney.org/show-me?s=SC&amp;y=2016&amp;c-exi=1&amp;c-t-sts=1&amp;c-t-id=219083" TargetMode="External"/><Relationship Id="rId90" Type="http://schemas.openxmlformats.org/officeDocument/2006/relationships/hyperlink" Target="https://www.followthemoney.org/show-me?s=SC&amp;y=2016&amp;c-exi=1&amp;c-t-sts=1&amp;c-t-id=203813" TargetMode="External"/><Relationship Id="rId95" Type="http://schemas.openxmlformats.org/officeDocument/2006/relationships/hyperlink" Target="https://www.followthemoney.org/show-me?s=SC&amp;y=2016&amp;c-exi=1&amp;c-t-sts=1&amp;c-t-id=203818" TargetMode="External"/><Relationship Id="rId160" Type="http://schemas.openxmlformats.org/officeDocument/2006/relationships/hyperlink" Target="https://www.followthemoney.org/show-me?s=SC&amp;y=2016&amp;c-exi=1&amp;c-t-sts=1&amp;c-t-id=203751" TargetMode="External"/><Relationship Id="rId165" Type="http://schemas.openxmlformats.org/officeDocument/2006/relationships/hyperlink" Target="https://www.followthemoney.org/show-me?s=SC&amp;y=2016&amp;c-exi=1&amp;c-t-sts=1&amp;c-t-id=219112" TargetMode="External"/><Relationship Id="rId22" Type="http://schemas.openxmlformats.org/officeDocument/2006/relationships/hyperlink" Target="https://www.followthemoney.org/show-me?s=SC&amp;y=2016&amp;c-exi=1&amp;c-t-sts=1&amp;c-t-id=219079" TargetMode="External"/><Relationship Id="rId27" Type="http://schemas.openxmlformats.org/officeDocument/2006/relationships/hyperlink" Target="https://www.followthemoney.org/show-me?s=SC&amp;y=2016&amp;c-exi=1&amp;c-t-sts=1&amp;c-t-id=219058" TargetMode="External"/><Relationship Id="rId43" Type="http://schemas.openxmlformats.org/officeDocument/2006/relationships/hyperlink" Target="https://www.followthemoney.org/show-me?s=SC&amp;y=2016&amp;c-exi=1&amp;c-t-sts=1&amp;c-t-id=219013" TargetMode="External"/><Relationship Id="rId48" Type="http://schemas.openxmlformats.org/officeDocument/2006/relationships/hyperlink" Target="https://www.followthemoney.org/show-me?s=SC&amp;y=2016&amp;c-exi=1&amp;c-t-sts=1&amp;c-t-id=219141" TargetMode="External"/><Relationship Id="rId64" Type="http://schemas.openxmlformats.org/officeDocument/2006/relationships/hyperlink" Target="https://www.followthemoney.org/show-me?s=SC&amp;y=2016&amp;c-exi=1&amp;c-t-sts=1&amp;c-t-id=219094" TargetMode="External"/><Relationship Id="rId69" Type="http://schemas.openxmlformats.org/officeDocument/2006/relationships/hyperlink" Target="https://www.followthemoney.org/show-me?s=SC&amp;y=2016&amp;c-exi=1&amp;c-t-sts=1&amp;c-t-id=219043" TargetMode="External"/><Relationship Id="rId113" Type="http://schemas.openxmlformats.org/officeDocument/2006/relationships/hyperlink" Target="https://www.followthemoney.org/show-me?s=SC&amp;y=2016&amp;c-exi=1&amp;c-t-sts=1&amp;c-t-id=203832" TargetMode="External"/><Relationship Id="rId118" Type="http://schemas.openxmlformats.org/officeDocument/2006/relationships/hyperlink" Target="https://www.followthemoney.org/show-me?s=SC&amp;y=2016&amp;c-exi=1&amp;c-t-sts=1&amp;c-t-id=219045" TargetMode="External"/><Relationship Id="rId134" Type="http://schemas.openxmlformats.org/officeDocument/2006/relationships/hyperlink" Target="https://www.followthemoney.org/show-me?s=SC&amp;y=2016&amp;c-exi=1&amp;c-t-sts=1&amp;c-t-id=219171" TargetMode="External"/><Relationship Id="rId139" Type="http://schemas.openxmlformats.org/officeDocument/2006/relationships/hyperlink" Target="https://www.followthemoney.org/show-me?s=SC&amp;y=2016&amp;c-exi=1&amp;c-t-sts=1&amp;c-t-id=219111" TargetMode="External"/><Relationship Id="rId80" Type="http://schemas.openxmlformats.org/officeDocument/2006/relationships/hyperlink" Target="https://www.followthemoney.org/show-me?s=SC&amp;y=2016&amp;c-exi=1&amp;c-t-sts=1&amp;c-t-id=203797" TargetMode="External"/><Relationship Id="rId85" Type="http://schemas.openxmlformats.org/officeDocument/2006/relationships/hyperlink" Target="https://www.followthemoney.org/show-me?s=SC&amp;y=2016&amp;c-exi=1&amp;c-t-sts=1&amp;c-t-id=203806" TargetMode="External"/><Relationship Id="rId150" Type="http://schemas.openxmlformats.org/officeDocument/2006/relationships/hyperlink" Target="https://www.followthemoney.org/show-me?s=SC&amp;y=2016&amp;c-exi=1&amp;c-t-sts=1&amp;c-t-id=219186" TargetMode="External"/><Relationship Id="rId155" Type="http://schemas.openxmlformats.org/officeDocument/2006/relationships/hyperlink" Target="https://www.followthemoney.org/show-me?s=SC&amp;y=2016&amp;c-exi=1&amp;c-t-sts=1&amp;c-t-id=219110" TargetMode="External"/><Relationship Id="rId171" Type="http://schemas.openxmlformats.org/officeDocument/2006/relationships/hyperlink" Target="https://www.followthemoney.org/show-me?s=SC&amp;y=2016&amp;c-exi=1&amp;c-t-sts=1&amp;c-t-id=219113" TargetMode="External"/><Relationship Id="rId12" Type="http://schemas.openxmlformats.org/officeDocument/2006/relationships/hyperlink" Target="https://www.followthemoney.org/show-me?s=SC&amp;y=2016&amp;c-exi=1&amp;c-t-sts=1&amp;c-t-id=219063" TargetMode="External"/><Relationship Id="rId17" Type="http://schemas.openxmlformats.org/officeDocument/2006/relationships/hyperlink" Target="https://www.followthemoney.org/show-me?s=SC&amp;y=2016&amp;c-exi=1&amp;c-t-sts=1&amp;c-t-id=219182" TargetMode="External"/><Relationship Id="rId33" Type="http://schemas.openxmlformats.org/officeDocument/2006/relationships/hyperlink" Target="https://www.followthemoney.org/show-me?s=SC&amp;y=2016&amp;c-exi=1&amp;c-t-sts=1&amp;c-t-id=219041" TargetMode="External"/><Relationship Id="rId38" Type="http://schemas.openxmlformats.org/officeDocument/2006/relationships/hyperlink" Target="https://www.followthemoney.org/show-me?s=SC&amp;y=2016&amp;c-exi=1&amp;c-t-sts=1&amp;c-t-id=203754" TargetMode="External"/><Relationship Id="rId59" Type="http://schemas.openxmlformats.org/officeDocument/2006/relationships/hyperlink" Target="https://www.followthemoney.org/show-me?s=SC&amp;y=2016&amp;c-exi=1&amp;c-t-sts=1&amp;c-t-id=219092" TargetMode="External"/><Relationship Id="rId103" Type="http://schemas.openxmlformats.org/officeDocument/2006/relationships/hyperlink" Target="https://www.followthemoney.org/show-me?s=SC&amp;y=2016&amp;c-exi=1&amp;c-t-sts=1&amp;c-t-id=219091" TargetMode="External"/><Relationship Id="rId108" Type="http://schemas.openxmlformats.org/officeDocument/2006/relationships/hyperlink" Target="https://www.followthemoney.org/show-me?s=SC&amp;y=2016&amp;c-exi=1&amp;c-t-sts=1&amp;c-t-id=219036" TargetMode="External"/><Relationship Id="rId124" Type="http://schemas.openxmlformats.org/officeDocument/2006/relationships/hyperlink" Target="https://www.followthemoney.org/show-me?s=SC&amp;y=2016&amp;c-exi=1&amp;c-t-sts=1&amp;c-t-id=219023" TargetMode="External"/><Relationship Id="rId129" Type="http://schemas.openxmlformats.org/officeDocument/2006/relationships/hyperlink" Target="https://www.followthemoney.org/show-me?s=SC&amp;y=2016&amp;c-exi=1&amp;c-t-sts=1&amp;c-t-id=194530" TargetMode="External"/><Relationship Id="rId54" Type="http://schemas.openxmlformats.org/officeDocument/2006/relationships/hyperlink" Target="https://www.followthemoney.org/show-me?s=SC&amp;y=2016&amp;c-exi=1&amp;c-t-sts=1&amp;c-t-id=219187" TargetMode="External"/><Relationship Id="rId70" Type="http://schemas.openxmlformats.org/officeDocument/2006/relationships/hyperlink" Target="https://www.followthemoney.org/show-me?s=SC&amp;y=2016&amp;c-exi=1&amp;c-t-sts=1&amp;c-t-id=203791" TargetMode="External"/><Relationship Id="rId75" Type="http://schemas.openxmlformats.org/officeDocument/2006/relationships/hyperlink" Target="https://www.followthemoney.org/show-me?s=SC&amp;y=2016&amp;c-exi=1&amp;c-t-sts=1&amp;c-t-id=219150" TargetMode="External"/><Relationship Id="rId91" Type="http://schemas.openxmlformats.org/officeDocument/2006/relationships/hyperlink" Target="https://www.followthemoney.org/show-me?s=SC&amp;y=2016&amp;c-exi=1&amp;c-t-sts=1&amp;c-t-id=203816" TargetMode="External"/><Relationship Id="rId96" Type="http://schemas.openxmlformats.org/officeDocument/2006/relationships/hyperlink" Target="https://www.followthemoney.org/show-me?s=SC&amp;y=2016&amp;c-exi=1&amp;c-t-sts=1&amp;c-t-id=203820" TargetMode="External"/><Relationship Id="rId140" Type="http://schemas.openxmlformats.org/officeDocument/2006/relationships/hyperlink" Target="https://www.followthemoney.org/show-me?s=SC&amp;y=2016&amp;c-exi=1&amp;c-t-sts=1&amp;c-t-id=203718" TargetMode="External"/><Relationship Id="rId145" Type="http://schemas.openxmlformats.org/officeDocument/2006/relationships/hyperlink" Target="https://www.followthemoney.org/show-me?s=SC&amp;y=2016&amp;c-exi=1&amp;c-t-sts=1&amp;c-t-id=203730" TargetMode="External"/><Relationship Id="rId161" Type="http://schemas.openxmlformats.org/officeDocument/2006/relationships/hyperlink" Target="https://www.followthemoney.org/show-me?s=SC&amp;y=2016&amp;c-exi=1&amp;c-t-sts=1&amp;c-t-id=219119" TargetMode="External"/><Relationship Id="rId166" Type="http://schemas.openxmlformats.org/officeDocument/2006/relationships/hyperlink" Target="https://www.followthemoney.org/show-me?s=SC&amp;y=2016&amp;c-exi=1&amp;c-t-sts=1&amp;c-t-id=219089" TargetMode="External"/><Relationship Id="rId1" Type="http://schemas.openxmlformats.org/officeDocument/2006/relationships/hyperlink" Target="https://www.followthemoney.org/show-me?s=SC&amp;y=2016&amp;c-exi=1&amp;c-t-sts=1&amp;c-t-id=219180" TargetMode="External"/><Relationship Id="rId6" Type="http://schemas.openxmlformats.org/officeDocument/2006/relationships/hyperlink" Target="https://www.followthemoney.org/show-me?s=SC&amp;y=2016&amp;c-exi=1&amp;c-t-sts=1&amp;c-t-id=203696" TargetMode="External"/><Relationship Id="rId15" Type="http://schemas.openxmlformats.org/officeDocument/2006/relationships/hyperlink" Target="https://www.followthemoney.org/show-me?s=SC&amp;y=2016&amp;c-exi=1&amp;c-t-sts=1&amp;c-t-id=219140" TargetMode="External"/><Relationship Id="rId23" Type="http://schemas.openxmlformats.org/officeDocument/2006/relationships/hyperlink" Target="https://www.followthemoney.org/show-me?s=SC&amp;y=2016&amp;c-exi=1&amp;c-t-sts=1&amp;c-t-id=203733" TargetMode="External"/><Relationship Id="rId28" Type="http://schemas.openxmlformats.org/officeDocument/2006/relationships/hyperlink" Target="https://www.followthemoney.org/show-me?s=SC&amp;y=2016&amp;c-exi=1&amp;c-t-sts=1&amp;c-t-id=219161" TargetMode="External"/><Relationship Id="rId36" Type="http://schemas.openxmlformats.org/officeDocument/2006/relationships/hyperlink" Target="https://www.followthemoney.org/show-me?s=SC&amp;y=2016&amp;c-exi=1&amp;c-t-sts=1&amp;c-t-id=219034" TargetMode="External"/><Relationship Id="rId49" Type="http://schemas.openxmlformats.org/officeDocument/2006/relationships/hyperlink" Target="https://www.followthemoney.org/show-me?s=SC&amp;y=2016&amp;c-exi=1&amp;c-t-sts=1&amp;c-t-id=219133" TargetMode="External"/><Relationship Id="rId57" Type="http://schemas.openxmlformats.org/officeDocument/2006/relationships/hyperlink" Target="https://www.followthemoney.org/show-me?s=SC&amp;y=2016&amp;c-exi=1&amp;c-t-sts=1&amp;c-t-id=219151" TargetMode="External"/><Relationship Id="rId106" Type="http://schemas.openxmlformats.org/officeDocument/2006/relationships/hyperlink" Target="https://www.followthemoney.org/show-me?s=SC&amp;y=2016&amp;c-exi=1&amp;c-t-sts=1&amp;c-t-id=219075" TargetMode="External"/><Relationship Id="rId114" Type="http://schemas.openxmlformats.org/officeDocument/2006/relationships/hyperlink" Target="https://www.followthemoney.org/show-me?s=SC&amp;y=2016&amp;c-exi=1&amp;c-t-sts=1&amp;c-t-id=219178" TargetMode="External"/><Relationship Id="rId119" Type="http://schemas.openxmlformats.org/officeDocument/2006/relationships/hyperlink" Target="https://www.followthemoney.org/show-me?s=SC&amp;y=2016&amp;c-exi=1&amp;c-t-sts=1&amp;c-t-id=219081" TargetMode="External"/><Relationship Id="rId127" Type="http://schemas.openxmlformats.org/officeDocument/2006/relationships/hyperlink" Target="https://www.followthemoney.org/show-me?s=SC&amp;y=2016&amp;c-exi=1&amp;c-t-sts=1&amp;c-t-id=203689" TargetMode="External"/><Relationship Id="rId10" Type="http://schemas.openxmlformats.org/officeDocument/2006/relationships/hyperlink" Target="https://www.followthemoney.org/show-me?s=SC&amp;y=2016&amp;c-exi=1&amp;c-t-sts=1&amp;c-t-id=219168" TargetMode="External"/><Relationship Id="rId31" Type="http://schemas.openxmlformats.org/officeDocument/2006/relationships/hyperlink" Target="https://www.followthemoney.org/show-me?s=SC&amp;y=2016&amp;c-exi=1&amp;c-t-sts=1&amp;c-t-id=219127" TargetMode="External"/><Relationship Id="rId44" Type="http://schemas.openxmlformats.org/officeDocument/2006/relationships/hyperlink" Target="https://www.followthemoney.org/show-me?s=SC&amp;y=2016&amp;c-exi=1&amp;c-t-sts=1&amp;c-t-id=219049" TargetMode="External"/><Relationship Id="rId52" Type="http://schemas.openxmlformats.org/officeDocument/2006/relationships/hyperlink" Target="https://www.followthemoney.org/show-me?s=SC&amp;y=2016&amp;c-exi=1&amp;c-t-sts=1&amp;c-t-id=219176" TargetMode="External"/><Relationship Id="rId60" Type="http://schemas.openxmlformats.org/officeDocument/2006/relationships/hyperlink" Target="https://www.followthemoney.org/show-me?s=SC&amp;y=2016&amp;c-exi=1&amp;c-t-sts=1&amp;c-t-id=219010" TargetMode="External"/><Relationship Id="rId65" Type="http://schemas.openxmlformats.org/officeDocument/2006/relationships/hyperlink" Target="https://www.followthemoney.org/show-me?s=SC&amp;y=2016&amp;c-exi=1&amp;c-t-sts=1&amp;c-t-id=203789" TargetMode="External"/><Relationship Id="rId73" Type="http://schemas.openxmlformats.org/officeDocument/2006/relationships/hyperlink" Target="https://www.followthemoney.org/show-me?s=SC&amp;y=2016&amp;c-exi=1&amp;c-t-sts=1&amp;c-t-id=219160" TargetMode="External"/><Relationship Id="rId78" Type="http://schemas.openxmlformats.org/officeDocument/2006/relationships/hyperlink" Target="https://www.followthemoney.org/show-me?s=SC&amp;y=2016&amp;c-exi=1&amp;c-t-sts=1&amp;c-t-id=203795" TargetMode="External"/><Relationship Id="rId81" Type="http://schemas.openxmlformats.org/officeDocument/2006/relationships/hyperlink" Target="https://www.followthemoney.org/show-me?s=SC&amp;y=2016&amp;c-exi=1&amp;c-t-sts=1&amp;c-t-id=203799" TargetMode="External"/><Relationship Id="rId86" Type="http://schemas.openxmlformats.org/officeDocument/2006/relationships/hyperlink" Target="https://www.followthemoney.org/show-me?s=SC&amp;y=2016&amp;c-exi=1&amp;c-t-sts=1&amp;c-t-id=203809" TargetMode="External"/><Relationship Id="rId94" Type="http://schemas.openxmlformats.org/officeDocument/2006/relationships/hyperlink" Target="https://www.followthemoney.org/show-me?s=SC&amp;y=2016&amp;c-exi=1&amp;c-t-sts=1&amp;c-t-id=219135" TargetMode="External"/><Relationship Id="rId99" Type="http://schemas.openxmlformats.org/officeDocument/2006/relationships/hyperlink" Target="https://www.followthemoney.org/show-me?s=SC&amp;y=2016&amp;c-exi=1&amp;c-t-sts=1&amp;c-t-id=219128" TargetMode="External"/><Relationship Id="rId101" Type="http://schemas.openxmlformats.org/officeDocument/2006/relationships/hyperlink" Target="https://www.followthemoney.org/show-me?s=SC&amp;y=2016&amp;c-exi=1&amp;c-t-sts=1&amp;c-t-id=221313" TargetMode="External"/><Relationship Id="rId122" Type="http://schemas.openxmlformats.org/officeDocument/2006/relationships/hyperlink" Target="https://www.followthemoney.org/show-me?s=SC&amp;y=2016&amp;c-exi=1&amp;c-t-sts=1&amp;c-t-id=203838" TargetMode="External"/><Relationship Id="rId130" Type="http://schemas.openxmlformats.org/officeDocument/2006/relationships/hyperlink" Target="https://www.followthemoney.org/show-me?s=SC&amp;y=2016&amp;c-exi=1&amp;c-t-sts=1&amp;c-t-id=203695" TargetMode="External"/><Relationship Id="rId135" Type="http://schemas.openxmlformats.org/officeDocument/2006/relationships/hyperlink" Target="https://www.followthemoney.org/show-me?s=SC&amp;y=2016&amp;c-exi=1&amp;c-t-sts=1&amp;c-t-id=219173" TargetMode="External"/><Relationship Id="rId143" Type="http://schemas.openxmlformats.org/officeDocument/2006/relationships/hyperlink" Target="https://www.followthemoney.org/show-me?s=SC&amp;y=2016&amp;c-exi=1&amp;c-t-sts=1&amp;c-t-id=203727" TargetMode="External"/><Relationship Id="rId148" Type="http://schemas.openxmlformats.org/officeDocument/2006/relationships/hyperlink" Target="https://www.followthemoney.org/show-me?s=SC&amp;y=2016&amp;c-exi=1&amp;c-t-sts=1&amp;c-t-id=219121" TargetMode="External"/><Relationship Id="rId151" Type="http://schemas.openxmlformats.org/officeDocument/2006/relationships/hyperlink" Target="https://www.followthemoney.org/show-me?s=SC&amp;y=2016&amp;c-exi=1&amp;c-t-sts=1&amp;c-t-id=203738" TargetMode="External"/><Relationship Id="rId156" Type="http://schemas.openxmlformats.org/officeDocument/2006/relationships/hyperlink" Target="https://www.followthemoney.org/show-me?s=SC&amp;y=2016&amp;c-exi=1&amp;c-t-sts=1&amp;c-t-id=203741" TargetMode="External"/><Relationship Id="rId164" Type="http://schemas.openxmlformats.org/officeDocument/2006/relationships/hyperlink" Target="https://www.followthemoney.org/show-me?s=SC&amp;y=2016&amp;c-exi=1&amp;c-t-sts=1&amp;c-t-id=203759" TargetMode="External"/><Relationship Id="rId169" Type="http://schemas.openxmlformats.org/officeDocument/2006/relationships/hyperlink" Target="https://www.followthemoney.org/show-me?s=SC&amp;y=2016&amp;c-exi=1&amp;c-t-sts=1&amp;c-t-id=219030" TargetMode="External"/><Relationship Id="rId4" Type="http://schemas.openxmlformats.org/officeDocument/2006/relationships/hyperlink" Target="https://www.followthemoney.org/show-me?s=SC&amp;y=2016&amp;c-exi=1&amp;c-t-sts=1&amp;c-t-id=219035" TargetMode="External"/><Relationship Id="rId9" Type="http://schemas.openxmlformats.org/officeDocument/2006/relationships/hyperlink" Target="https://www.followthemoney.org/show-me?s=SC&amp;y=2016&amp;c-exi=1&amp;c-t-sts=1&amp;c-t-id=203712" TargetMode="External"/><Relationship Id="rId172" Type="http://schemas.openxmlformats.org/officeDocument/2006/relationships/hyperlink" Target="https://www.followthemoney.org/show-me?s=SC&amp;y=2016&amp;c-exi=1&amp;c-t-sts=1&amp;c-t-id=219048" TargetMode="External"/><Relationship Id="rId13" Type="http://schemas.openxmlformats.org/officeDocument/2006/relationships/hyperlink" Target="https://www.followthemoney.org/show-me?s=SC&amp;y=2016&amp;c-exi=1&amp;c-t-sts=1&amp;c-t-id=219137" TargetMode="External"/><Relationship Id="rId18" Type="http://schemas.openxmlformats.org/officeDocument/2006/relationships/hyperlink" Target="https://www.followthemoney.org/show-me?s=SC&amp;y=2016&amp;c-exi=1&amp;c-t-sts=1&amp;c-t-id=219028" TargetMode="External"/><Relationship Id="rId39" Type="http://schemas.openxmlformats.org/officeDocument/2006/relationships/hyperlink" Target="https://www.followthemoney.org/show-me?s=SC&amp;y=2016&amp;c-exi=1&amp;c-t-sts=1&amp;c-t-id=203758" TargetMode="External"/><Relationship Id="rId109" Type="http://schemas.openxmlformats.org/officeDocument/2006/relationships/hyperlink" Target="https://www.followthemoney.org/show-me?s=SC&amp;y=2016&amp;c-exi=1&amp;c-t-sts=1&amp;c-t-id=219082" TargetMode="External"/><Relationship Id="rId34" Type="http://schemas.openxmlformats.org/officeDocument/2006/relationships/hyperlink" Target="https://www.followthemoney.org/show-me?s=SC&amp;y=2016&amp;c-exi=1&amp;c-t-sts=1&amp;c-t-id=219165" TargetMode="External"/><Relationship Id="rId50" Type="http://schemas.openxmlformats.org/officeDocument/2006/relationships/hyperlink" Target="https://www.followthemoney.org/show-me?s=SC&amp;y=2016&amp;c-exi=1&amp;c-t-sts=1&amp;c-t-id=219095" TargetMode="External"/><Relationship Id="rId55" Type="http://schemas.openxmlformats.org/officeDocument/2006/relationships/hyperlink" Target="https://www.followthemoney.org/show-me?s=SC&amp;y=2016&amp;c-exi=1&amp;c-t-sts=1&amp;c-t-id=219080" TargetMode="External"/><Relationship Id="rId76" Type="http://schemas.openxmlformats.org/officeDocument/2006/relationships/hyperlink" Target="https://www.followthemoney.org/show-me?s=SC&amp;y=2016&amp;c-exi=1&amp;c-t-sts=1&amp;c-t-id=219059" TargetMode="External"/><Relationship Id="rId97" Type="http://schemas.openxmlformats.org/officeDocument/2006/relationships/hyperlink" Target="https://www.followthemoney.org/show-me?s=SC&amp;y=2016&amp;c-exi=1&amp;c-t-sts=1&amp;c-t-id=203823" TargetMode="External"/><Relationship Id="rId104" Type="http://schemas.openxmlformats.org/officeDocument/2006/relationships/hyperlink" Target="https://www.followthemoney.org/show-me?s=SC&amp;y=2016&amp;c-exi=1&amp;c-t-sts=1&amp;c-t-id=203824" TargetMode="External"/><Relationship Id="rId120" Type="http://schemas.openxmlformats.org/officeDocument/2006/relationships/hyperlink" Target="https://www.followthemoney.org/show-me?s=SC&amp;y=2016&amp;c-exi=1&amp;c-t-sts=1&amp;c-t-id=219162" TargetMode="External"/><Relationship Id="rId125" Type="http://schemas.openxmlformats.org/officeDocument/2006/relationships/hyperlink" Target="https://www.followthemoney.org/show-me?s=SC&amp;y=2016&amp;c-exi=1&amp;c-t-sts=1&amp;c-t-id=219056" TargetMode="External"/><Relationship Id="rId141" Type="http://schemas.openxmlformats.org/officeDocument/2006/relationships/hyperlink" Target="https://www.followthemoney.org/show-me?s=SC&amp;y=2016&amp;c-exi=1&amp;c-t-sts=1&amp;c-t-id=203724" TargetMode="External"/><Relationship Id="rId146" Type="http://schemas.openxmlformats.org/officeDocument/2006/relationships/hyperlink" Target="https://www.followthemoney.org/show-me?s=SC&amp;y=2016&amp;c-exi=1&amp;c-t-sts=1&amp;c-t-id=219042" TargetMode="External"/><Relationship Id="rId167" Type="http://schemas.openxmlformats.org/officeDocument/2006/relationships/hyperlink" Target="https://www.followthemoney.org/show-me?s=SC&amp;y=2016&amp;c-exi=1&amp;c-t-sts=1&amp;c-t-id=203771" TargetMode="External"/><Relationship Id="rId7" Type="http://schemas.openxmlformats.org/officeDocument/2006/relationships/hyperlink" Target="https://www.followthemoney.org/show-me?s=SC&amp;y=2016&amp;c-exi=1&amp;c-t-sts=1&amp;c-t-id=219179" TargetMode="External"/><Relationship Id="rId71" Type="http://schemas.openxmlformats.org/officeDocument/2006/relationships/hyperlink" Target="https://www.followthemoney.org/show-me?s=SC&amp;y=2016&amp;c-exi=1&amp;c-t-sts=1&amp;c-t-id=219129" TargetMode="External"/><Relationship Id="rId92" Type="http://schemas.openxmlformats.org/officeDocument/2006/relationships/hyperlink" Target="https://www.followthemoney.org/show-me?s=SC&amp;y=2016&amp;c-exi=1&amp;c-t-sts=1&amp;c-t-id=219086" TargetMode="External"/><Relationship Id="rId162" Type="http://schemas.openxmlformats.org/officeDocument/2006/relationships/hyperlink" Target="https://www.followthemoney.org/show-me?s=SC&amp;y=2016&amp;c-exi=1&amp;c-t-sts=1&amp;c-t-id=219093" TargetMode="External"/><Relationship Id="rId2" Type="http://schemas.openxmlformats.org/officeDocument/2006/relationships/image" Target="../media/image1.png"/><Relationship Id="rId29" Type="http://schemas.openxmlformats.org/officeDocument/2006/relationships/hyperlink" Target="https://www.followthemoney.org/show-me?s=SC&amp;y=2016&amp;c-exi=1&amp;c-t-sts=1&amp;c-t-id=219018" TargetMode="External"/><Relationship Id="rId24" Type="http://schemas.openxmlformats.org/officeDocument/2006/relationships/hyperlink" Target="https://www.followthemoney.org/show-me?s=SC&amp;y=2016&amp;c-exi=1&amp;c-t-sts=1&amp;c-t-id=219050" TargetMode="External"/><Relationship Id="rId40" Type="http://schemas.openxmlformats.org/officeDocument/2006/relationships/hyperlink" Target="https://www.followthemoney.org/show-me?s=SC&amp;y=2016&amp;c-exi=1&amp;c-t-sts=1&amp;c-t-id=203761" TargetMode="External"/><Relationship Id="rId45" Type="http://schemas.openxmlformats.org/officeDocument/2006/relationships/hyperlink" Target="https://www.followthemoney.org/show-me?s=SC&amp;y=2016&amp;c-exi=1&amp;c-t-sts=1&amp;c-t-id=219142" TargetMode="External"/><Relationship Id="rId66" Type="http://schemas.openxmlformats.org/officeDocument/2006/relationships/hyperlink" Target="https://www.followthemoney.org/show-me?s=SC&amp;y=2016&amp;c-exi=1&amp;c-t-sts=1&amp;c-t-id=219105" TargetMode="External"/><Relationship Id="rId87" Type="http://schemas.openxmlformats.org/officeDocument/2006/relationships/hyperlink" Target="https://www.followthemoney.org/show-me?s=SC&amp;y=2016&amp;c-exi=1&amp;c-t-sts=1&amp;c-t-id=219167" TargetMode="External"/><Relationship Id="rId110" Type="http://schemas.openxmlformats.org/officeDocument/2006/relationships/hyperlink" Target="https://www.followthemoney.org/show-me?s=SC&amp;y=2016&amp;c-exi=1&amp;c-t-sts=1&amp;c-t-id=219107" TargetMode="External"/><Relationship Id="rId115" Type="http://schemas.openxmlformats.org/officeDocument/2006/relationships/hyperlink" Target="https://www.followthemoney.org/show-me?s=SC&amp;y=2016&amp;c-exi=1&amp;c-t-sts=1&amp;c-t-id=219019" TargetMode="External"/><Relationship Id="rId131" Type="http://schemas.openxmlformats.org/officeDocument/2006/relationships/hyperlink" Target="https://www.followthemoney.org/show-me?s=SC&amp;y=2016&amp;c-exi=1&amp;c-t-sts=1&amp;c-t-id=203698" TargetMode="External"/><Relationship Id="rId136" Type="http://schemas.openxmlformats.org/officeDocument/2006/relationships/hyperlink" Target="https://www.followthemoney.org/show-me?s=SC&amp;y=2016&amp;c-exi=1&amp;c-t-sts=1&amp;c-t-id=219132" TargetMode="External"/><Relationship Id="rId157" Type="http://schemas.openxmlformats.org/officeDocument/2006/relationships/hyperlink" Target="https://www.followthemoney.org/show-me?s=SC&amp;y=2016&amp;c-exi=1&amp;c-t-sts=1&amp;c-t-id=203746" TargetMode="External"/><Relationship Id="rId61" Type="http://schemas.openxmlformats.org/officeDocument/2006/relationships/hyperlink" Target="https://www.followthemoney.org/show-me?s=SC&amp;y=2016&amp;c-exi=1&amp;c-t-sts=1&amp;c-t-id=219104" TargetMode="External"/><Relationship Id="rId82" Type="http://schemas.openxmlformats.org/officeDocument/2006/relationships/hyperlink" Target="https://www.followthemoney.org/show-me?s=SC&amp;y=2016&amp;c-exi=1&amp;c-t-sts=1&amp;c-t-id=203803" TargetMode="External"/><Relationship Id="rId152" Type="http://schemas.openxmlformats.org/officeDocument/2006/relationships/hyperlink" Target="https://www.followthemoney.org/show-me?s=SC&amp;y=2016&amp;c-exi=1&amp;c-t-sts=1&amp;c-t-id=219156" TargetMode="External"/><Relationship Id="rId19" Type="http://schemas.openxmlformats.org/officeDocument/2006/relationships/hyperlink" Target="https://www.followthemoney.org/show-me?s=SC&amp;y=2016&amp;c-exi=1&amp;c-t-sts=1&amp;c-t-id=219164" TargetMode="External"/><Relationship Id="rId14" Type="http://schemas.openxmlformats.org/officeDocument/2006/relationships/hyperlink" Target="https://www.followthemoney.org/show-me?s=SC&amp;y=2016&amp;c-exi=1&amp;c-t-sts=1&amp;c-t-id=219117" TargetMode="External"/><Relationship Id="rId30" Type="http://schemas.openxmlformats.org/officeDocument/2006/relationships/hyperlink" Target="https://www.followthemoney.org/show-me?s=SC&amp;y=2016&amp;c-exi=1&amp;c-t-sts=1&amp;c-t-id=219126" TargetMode="External"/><Relationship Id="rId35" Type="http://schemas.openxmlformats.org/officeDocument/2006/relationships/hyperlink" Target="https://www.followthemoney.org/show-me?s=SC&amp;y=2016&amp;c-exi=1&amp;c-t-sts=1&amp;c-t-id=219060" TargetMode="External"/><Relationship Id="rId56" Type="http://schemas.openxmlformats.org/officeDocument/2006/relationships/hyperlink" Target="https://www.followthemoney.org/show-me?s=SC&amp;y=2016&amp;c-exi=1&amp;c-t-sts=1&amp;c-t-id=219077" TargetMode="External"/><Relationship Id="rId77" Type="http://schemas.openxmlformats.org/officeDocument/2006/relationships/hyperlink" Target="https://www.followthemoney.org/show-me?s=SC&amp;y=2016&amp;c-exi=1&amp;c-t-sts=1&amp;c-t-id=219087" TargetMode="External"/><Relationship Id="rId100" Type="http://schemas.openxmlformats.org/officeDocument/2006/relationships/hyperlink" Target="https://www.followthemoney.org/show-me?s=SC&amp;y=2016&amp;c-exi=1&amp;c-t-sts=1&amp;c-t-id=219122" TargetMode="External"/><Relationship Id="rId105" Type="http://schemas.openxmlformats.org/officeDocument/2006/relationships/hyperlink" Target="https://www.followthemoney.org/show-me?s=SC&amp;y=2016&amp;c-exi=1&amp;c-t-sts=1&amp;c-t-id=219053" TargetMode="External"/><Relationship Id="rId126" Type="http://schemas.openxmlformats.org/officeDocument/2006/relationships/hyperlink" Target="https://www.followthemoney.org/show-me?s=SC&amp;y=2016&amp;c-exi=1&amp;c-t-sts=1&amp;c-t-id=219011" TargetMode="External"/><Relationship Id="rId147" Type="http://schemas.openxmlformats.org/officeDocument/2006/relationships/hyperlink" Target="https://www.followthemoney.org/show-me?s=SC&amp;y=2016&amp;c-exi=1&amp;c-t-sts=1&amp;c-t-id=203732" TargetMode="External"/><Relationship Id="rId168" Type="http://schemas.openxmlformats.org/officeDocument/2006/relationships/hyperlink" Target="https://www.followthemoney.org/show-me?s=SC&amp;y=2016&amp;c-exi=1&amp;c-t-sts=1&amp;c-t-id=203775" TargetMode="External"/><Relationship Id="rId8" Type="http://schemas.openxmlformats.org/officeDocument/2006/relationships/hyperlink" Target="https://www.followthemoney.org/show-me?s=SC&amp;y=2016&amp;c-exi=1&amp;c-t-sts=1&amp;c-t-id=203708" TargetMode="External"/><Relationship Id="rId51" Type="http://schemas.openxmlformats.org/officeDocument/2006/relationships/hyperlink" Target="https://www.followthemoney.org/show-me?s=SC&amp;y=2016&amp;c-exi=1&amp;c-t-sts=1&amp;c-t-id=203783" TargetMode="External"/><Relationship Id="rId72" Type="http://schemas.openxmlformats.org/officeDocument/2006/relationships/hyperlink" Target="https://www.followthemoney.org/show-me?s=SC&amp;y=2016&amp;c-exi=1&amp;c-t-sts=1&amp;c-t-id=203792" TargetMode="External"/><Relationship Id="rId93" Type="http://schemas.openxmlformats.org/officeDocument/2006/relationships/hyperlink" Target="https://www.followthemoney.org/show-me?s=SC&amp;y=2016&amp;c-exi=1&amp;c-t-sts=1&amp;c-t-id=219047" TargetMode="External"/><Relationship Id="rId98" Type="http://schemas.openxmlformats.org/officeDocument/2006/relationships/hyperlink" Target="https://www.followthemoney.org/show-me?s=SC&amp;y=2016&amp;c-exi=1&amp;c-t-sts=1&amp;c-t-id=219097" TargetMode="External"/><Relationship Id="rId121" Type="http://schemas.openxmlformats.org/officeDocument/2006/relationships/hyperlink" Target="https://www.followthemoney.org/show-me?s=SC&amp;y=2016&amp;c-exi=1&amp;c-t-sts=1&amp;c-t-id=219131" TargetMode="External"/><Relationship Id="rId142" Type="http://schemas.openxmlformats.org/officeDocument/2006/relationships/hyperlink" Target="https://www.followthemoney.org/show-me?s=SC&amp;y=2016&amp;c-exi=1&amp;c-t-sts=1&amp;c-t-id=219072" TargetMode="External"/><Relationship Id="rId163" Type="http://schemas.openxmlformats.org/officeDocument/2006/relationships/hyperlink" Target="https://www.followthemoney.org/show-me?s=SC&amp;y=2016&amp;c-exi=1&amp;c-t-sts=1&amp;c-t-id=203755" TargetMode="External"/><Relationship Id="rId3" Type="http://schemas.openxmlformats.org/officeDocument/2006/relationships/hyperlink" Target="https://www.followthemoney.org/show-me?s=SC&amp;y=2016&amp;c-exi=1&amp;c-t-sts=1&amp;c-t-id=219153" TargetMode="External"/><Relationship Id="rId25" Type="http://schemas.openxmlformats.org/officeDocument/2006/relationships/hyperlink" Target="https://www.followthemoney.org/show-me?s=SC&amp;y=2016&amp;c-exi=1&amp;c-t-sts=1&amp;c-t-id=219016" TargetMode="External"/><Relationship Id="rId46" Type="http://schemas.openxmlformats.org/officeDocument/2006/relationships/hyperlink" Target="https://www.followthemoney.org/show-me?s=SC&amp;y=2016&amp;c-exi=1&amp;c-t-sts=1&amp;c-t-id=219130" TargetMode="External"/><Relationship Id="rId67" Type="http://schemas.openxmlformats.org/officeDocument/2006/relationships/hyperlink" Target="https://www.followthemoney.org/show-me?s=SC&amp;y=2016&amp;c-exi=1&amp;c-t-sts=1&amp;c-t-id=219040" TargetMode="External"/><Relationship Id="rId116" Type="http://schemas.openxmlformats.org/officeDocument/2006/relationships/hyperlink" Target="https://www.followthemoney.org/show-me?s=SC&amp;y=2016&amp;c-exi=1&amp;c-t-sts=1&amp;c-t-id=219116" TargetMode="External"/><Relationship Id="rId137" Type="http://schemas.openxmlformats.org/officeDocument/2006/relationships/hyperlink" Target="https://www.followthemoney.org/show-me?s=SC&amp;y=2016&amp;c-exi=1&amp;c-t-sts=1&amp;c-t-id=219146" TargetMode="External"/><Relationship Id="rId158" Type="http://schemas.openxmlformats.org/officeDocument/2006/relationships/hyperlink" Target="https://www.followthemoney.org/show-me?s=SC&amp;y=2016&amp;c-exi=1&amp;c-t-sts=1&amp;c-t-id=219152" TargetMode="External"/><Relationship Id="rId20" Type="http://schemas.openxmlformats.org/officeDocument/2006/relationships/hyperlink" Target="https://www.followthemoney.org/show-me?s=SC&amp;y=2016&amp;c-exi=1&amp;c-t-sts=1&amp;c-t-id=219103" TargetMode="External"/><Relationship Id="rId41" Type="http://schemas.openxmlformats.org/officeDocument/2006/relationships/hyperlink" Target="https://www.followthemoney.org/show-me?s=SC&amp;y=2016&amp;c-exi=1&amp;c-t-sts=1&amp;c-t-id=203766" TargetMode="External"/><Relationship Id="rId62" Type="http://schemas.openxmlformats.org/officeDocument/2006/relationships/hyperlink" Target="https://www.followthemoney.org/show-me?s=SC&amp;y=2016&amp;c-exi=1&amp;c-t-sts=1&amp;c-t-id=219096" TargetMode="External"/><Relationship Id="rId83" Type="http://schemas.openxmlformats.org/officeDocument/2006/relationships/hyperlink" Target="https://www.followthemoney.org/show-me?s=SC&amp;y=2016&amp;c-exi=1&amp;c-t-sts=1&amp;c-t-id=219039" TargetMode="External"/><Relationship Id="rId88" Type="http://schemas.openxmlformats.org/officeDocument/2006/relationships/hyperlink" Target="https://www.followthemoney.org/show-me?s=SC&amp;y=2016&amp;c-exi=1&amp;c-t-sts=1&amp;c-t-id=219014" TargetMode="External"/><Relationship Id="rId111" Type="http://schemas.openxmlformats.org/officeDocument/2006/relationships/hyperlink" Target="https://www.followthemoney.org/show-me?s=SC&amp;y=2016&amp;c-exi=1&amp;c-t-sts=1&amp;c-t-id=203826" TargetMode="External"/><Relationship Id="rId132" Type="http://schemas.openxmlformats.org/officeDocument/2006/relationships/hyperlink" Target="https://www.followthemoney.org/show-me?s=SC&amp;y=2016&amp;c-exi=1&amp;c-t-sts=1&amp;c-t-id=203705" TargetMode="External"/><Relationship Id="rId153" Type="http://schemas.openxmlformats.org/officeDocument/2006/relationships/hyperlink" Target="https://www.followthemoney.org/show-me?s=SC&amp;y=2016&amp;c-exi=1&amp;c-t-sts=1&amp;c-t-id=219157" TargetMode="External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llowthemoney.org/show-me?s=SC&amp;y=2016&amp;c-exi=1&amp;c-t-sts=1&amp;c-t-id=219149" TargetMode="External"/><Relationship Id="rId117" Type="http://schemas.openxmlformats.org/officeDocument/2006/relationships/hyperlink" Target="https://www.followthemoney.org/show-me?s=SC&amp;y=2016&amp;c-exi=1&amp;c-t-sts=1&amp;c-t-id=203833" TargetMode="External"/><Relationship Id="rId21" Type="http://schemas.openxmlformats.org/officeDocument/2006/relationships/hyperlink" Target="https://www.followthemoney.org/show-me?s=SC&amp;y=2016&amp;c-exi=1&amp;c-t-sts=1&amp;c-t-id=219074" TargetMode="External"/><Relationship Id="rId42" Type="http://schemas.openxmlformats.org/officeDocument/2006/relationships/hyperlink" Target="https://www.followthemoney.org/show-me?s=SC&amp;y=2016&amp;c-exi=1&amp;c-t-sts=1&amp;c-t-id=219052" TargetMode="External"/><Relationship Id="rId47" Type="http://schemas.openxmlformats.org/officeDocument/2006/relationships/hyperlink" Target="https://www.followthemoney.org/show-me?s=SC&amp;y=2016&amp;c-exi=1&amp;c-t-sts=1&amp;c-t-id=219158" TargetMode="External"/><Relationship Id="rId63" Type="http://schemas.openxmlformats.org/officeDocument/2006/relationships/hyperlink" Target="https://www.followthemoney.org/show-me?s=SC&amp;y=2016&amp;c-exi=1&amp;c-t-sts=1&amp;c-t-id=219181" TargetMode="External"/><Relationship Id="rId68" Type="http://schemas.openxmlformats.org/officeDocument/2006/relationships/hyperlink" Target="https://www.followthemoney.org/show-me?s=SC&amp;y=2016&amp;c-exi=1&amp;c-t-sts=1&amp;c-t-id=219159" TargetMode="External"/><Relationship Id="rId84" Type="http://schemas.openxmlformats.org/officeDocument/2006/relationships/hyperlink" Target="https://www.followthemoney.org/show-me?s=SC&amp;y=2016&amp;c-exi=1&amp;c-t-sts=1&amp;c-t-id=219084" TargetMode="External"/><Relationship Id="rId89" Type="http://schemas.openxmlformats.org/officeDocument/2006/relationships/hyperlink" Target="https://www.followthemoney.org/show-me?s=SC&amp;y=2016&amp;c-exi=1&amp;c-t-sts=1&amp;c-t-id=203811" TargetMode="External"/><Relationship Id="rId112" Type="http://schemas.openxmlformats.org/officeDocument/2006/relationships/hyperlink" Target="https://www.followthemoney.org/show-me?s=SC&amp;y=2016&amp;c-exi=1&amp;c-t-sts=1&amp;c-t-id=219066" TargetMode="External"/><Relationship Id="rId133" Type="http://schemas.openxmlformats.org/officeDocument/2006/relationships/hyperlink" Target="https://www.followthemoney.org/show-me?s=SC&amp;y=2016&amp;c-exi=1&amp;c-t-sts=1&amp;c-t-id=203709" TargetMode="External"/><Relationship Id="rId138" Type="http://schemas.openxmlformats.org/officeDocument/2006/relationships/hyperlink" Target="https://www.followthemoney.org/show-me?s=SC&amp;y=2016&amp;c-exi=1&amp;c-t-sts=1&amp;c-t-id=203717" TargetMode="External"/><Relationship Id="rId154" Type="http://schemas.openxmlformats.org/officeDocument/2006/relationships/hyperlink" Target="https://www.followthemoney.org/show-me?s=SC&amp;y=2016&amp;c-exi=1&amp;c-t-sts=1&amp;c-t-id=219078" TargetMode="External"/><Relationship Id="rId159" Type="http://schemas.openxmlformats.org/officeDocument/2006/relationships/hyperlink" Target="https://www.followthemoney.org/show-me?s=SC&amp;y=2016&amp;c-exi=1&amp;c-t-sts=1&amp;c-t-id=203748" TargetMode="External"/><Relationship Id="rId170" Type="http://schemas.openxmlformats.org/officeDocument/2006/relationships/hyperlink" Target="https://www.followthemoney.org/show-me?s=SC&amp;y=2016&amp;c-exi=1&amp;c-t-sts=1&amp;c-t-id=203776" TargetMode="External"/><Relationship Id="rId16" Type="http://schemas.openxmlformats.org/officeDocument/2006/relationships/hyperlink" Target="https://www.followthemoney.org/show-me?s=SC&amp;y=2016&amp;c-exi=1&amp;c-t-sts=1&amp;c-t-id=203722" TargetMode="External"/><Relationship Id="rId107" Type="http://schemas.openxmlformats.org/officeDocument/2006/relationships/hyperlink" Target="https://www.followthemoney.org/show-me?s=SC&amp;y=2016&amp;c-exi=1&amp;c-t-sts=1&amp;c-t-id=219061" TargetMode="External"/><Relationship Id="rId11" Type="http://schemas.openxmlformats.org/officeDocument/2006/relationships/hyperlink" Target="https://www.followthemoney.org/show-me?s=SC&amp;y=2016&amp;c-exi=1&amp;c-t-sts=1&amp;c-t-id=219144" TargetMode="External"/><Relationship Id="rId32" Type="http://schemas.openxmlformats.org/officeDocument/2006/relationships/hyperlink" Target="https://www.followthemoney.org/show-me?s=SC&amp;y=2016&amp;c-exi=1&amp;c-t-sts=1&amp;c-t-id=219124" TargetMode="External"/><Relationship Id="rId37" Type="http://schemas.openxmlformats.org/officeDocument/2006/relationships/hyperlink" Target="https://www.followthemoney.org/show-me?s=SC&amp;y=2016&amp;c-exi=1&amp;c-t-sts=1&amp;c-t-id=219012" TargetMode="External"/><Relationship Id="rId53" Type="http://schemas.openxmlformats.org/officeDocument/2006/relationships/hyperlink" Target="https://www.followthemoney.org/show-me?s=SC&amp;y=2016&amp;c-exi=1&amp;c-t-sts=1&amp;c-t-id=219062" TargetMode="External"/><Relationship Id="rId58" Type="http://schemas.openxmlformats.org/officeDocument/2006/relationships/hyperlink" Target="https://www.followthemoney.org/show-me?s=SC&amp;y=2016&amp;c-exi=1&amp;c-t-sts=1&amp;c-t-id=203784" TargetMode="External"/><Relationship Id="rId74" Type="http://schemas.openxmlformats.org/officeDocument/2006/relationships/hyperlink" Target="https://www.followthemoney.org/show-me?s=SC&amp;y=2016&amp;c-exi=1&amp;c-t-sts=1&amp;c-t-id=219076" TargetMode="External"/><Relationship Id="rId79" Type="http://schemas.openxmlformats.org/officeDocument/2006/relationships/hyperlink" Target="https://www.followthemoney.org/show-me?s=SC&amp;y=2016&amp;c-exi=1&amp;c-t-sts=1&amp;c-t-id=219020" TargetMode="External"/><Relationship Id="rId102" Type="http://schemas.openxmlformats.org/officeDocument/2006/relationships/hyperlink" Target="https://www.followthemoney.org/show-me?s=SC&amp;y=2016&amp;c-exi=1&amp;c-t-sts=1&amp;c-t-id=219120" TargetMode="External"/><Relationship Id="rId123" Type="http://schemas.openxmlformats.org/officeDocument/2006/relationships/hyperlink" Target="https://www.followthemoney.org/show-me?s=SC&amp;y=2016&amp;c-exi=1&amp;c-t-sts=1&amp;c-t-id=203839" TargetMode="External"/><Relationship Id="rId128" Type="http://schemas.openxmlformats.org/officeDocument/2006/relationships/hyperlink" Target="https://www.followthemoney.org/show-me?s=SC&amp;y=2016&amp;c-exi=1&amp;c-t-sts=1&amp;c-t-id=203692" TargetMode="External"/><Relationship Id="rId144" Type="http://schemas.openxmlformats.org/officeDocument/2006/relationships/hyperlink" Target="https://www.followthemoney.org/show-me?s=SC&amp;y=2016&amp;c-exi=1&amp;c-t-sts=1&amp;c-t-id=219044" TargetMode="External"/><Relationship Id="rId149" Type="http://schemas.openxmlformats.org/officeDocument/2006/relationships/hyperlink" Target="https://www.followthemoney.org/show-me?s=SC&amp;y=2016&amp;c-exi=1&amp;c-t-sts=1&amp;c-t-id=203735" TargetMode="External"/><Relationship Id="rId5" Type="http://schemas.openxmlformats.org/officeDocument/2006/relationships/hyperlink" Target="https://www.followthemoney.org/show-me?s=SC&amp;y=2016&amp;c-exi=1&amp;c-t-sts=1&amp;c-t-id=219083" TargetMode="External"/><Relationship Id="rId90" Type="http://schemas.openxmlformats.org/officeDocument/2006/relationships/hyperlink" Target="https://www.followthemoney.org/show-me?s=SC&amp;y=2016&amp;c-exi=1&amp;c-t-sts=1&amp;c-t-id=203813" TargetMode="External"/><Relationship Id="rId95" Type="http://schemas.openxmlformats.org/officeDocument/2006/relationships/hyperlink" Target="https://www.followthemoney.org/show-me?s=SC&amp;y=2016&amp;c-exi=1&amp;c-t-sts=1&amp;c-t-id=203818" TargetMode="External"/><Relationship Id="rId160" Type="http://schemas.openxmlformats.org/officeDocument/2006/relationships/hyperlink" Target="https://www.followthemoney.org/show-me?s=SC&amp;y=2016&amp;c-exi=1&amp;c-t-sts=1&amp;c-t-id=203751" TargetMode="External"/><Relationship Id="rId165" Type="http://schemas.openxmlformats.org/officeDocument/2006/relationships/hyperlink" Target="https://www.followthemoney.org/show-me?s=SC&amp;y=2016&amp;c-exi=1&amp;c-t-sts=1&amp;c-t-id=219112" TargetMode="External"/><Relationship Id="rId22" Type="http://schemas.openxmlformats.org/officeDocument/2006/relationships/hyperlink" Target="https://www.followthemoney.org/show-me?s=SC&amp;y=2016&amp;c-exi=1&amp;c-t-sts=1&amp;c-t-id=219079" TargetMode="External"/><Relationship Id="rId27" Type="http://schemas.openxmlformats.org/officeDocument/2006/relationships/hyperlink" Target="https://www.followthemoney.org/show-me?s=SC&amp;y=2016&amp;c-exi=1&amp;c-t-sts=1&amp;c-t-id=219058" TargetMode="External"/><Relationship Id="rId43" Type="http://schemas.openxmlformats.org/officeDocument/2006/relationships/hyperlink" Target="https://www.followthemoney.org/show-me?s=SC&amp;y=2016&amp;c-exi=1&amp;c-t-sts=1&amp;c-t-id=219013" TargetMode="External"/><Relationship Id="rId48" Type="http://schemas.openxmlformats.org/officeDocument/2006/relationships/hyperlink" Target="https://www.followthemoney.org/show-me?s=SC&amp;y=2016&amp;c-exi=1&amp;c-t-sts=1&amp;c-t-id=219141" TargetMode="External"/><Relationship Id="rId64" Type="http://schemas.openxmlformats.org/officeDocument/2006/relationships/hyperlink" Target="https://www.followthemoney.org/show-me?s=SC&amp;y=2016&amp;c-exi=1&amp;c-t-sts=1&amp;c-t-id=219094" TargetMode="External"/><Relationship Id="rId69" Type="http://schemas.openxmlformats.org/officeDocument/2006/relationships/hyperlink" Target="https://www.followthemoney.org/show-me?s=SC&amp;y=2016&amp;c-exi=1&amp;c-t-sts=1&amp;c-t-id=219043" TargetMode="External"/><Relationship Id="rId113" Type="http://schemas.openxmlformats.org/officeDocument/2006/relationships/hyperlink" Target="https://www.followthemoney.org/show-me?s=SC&amp;y=2016&amp;c-exi=1&amp;c-t-sts=1&amp;c-t-id=203832" TargetMode="External"/><Relationship Id="rId118" Type="http://schemas.openxmlformats.org/officeDocument/2006/relationships/hyperlink" Target="https://www.followthemoney.org/show-me?s=SC&amp;y=2016&amp;c-exi=1&amp;c-t-sts=1&amp;c-t-id=219045" TargetMode="External"/><Relationship Id="rId134" Type="http://schemas.openxmlformats.org/officeDocument/2006/relationships/hyperlink" Target="https://www.followthemoney.org/show-me?s=SC&amp;y=2016&amp;c-exi=1&amp;c-t-sts=1&amp;c-t-id=219171" TargetMode="External"/><Relationship Id="rId139" Type="http://schemas.openxmlformats.org/officeDocument/2006/relationships/hyperlink" Target="https://www.followthemoney.org/show-me?s=SC&amp;y=2016&amp;c-exi=1&amp;c-t-sts=1&amp;c-t-id=219111" TargetMode="External"/><Relationship Id="rId80" Type="http://schemas.openxmlformats.org/officeDocument/2006/relationships/hyperlink" Target="https://www.followthemoney.org/show-me?s=SC&amp;y=2016&amp;c-exi=1&amp;c-t-sts=1&amp;c-t-id=203797" TargetMode="External"/><Relationship Id="rId85" Type="http://schemas.openxmlformats.org/officeDocument/2006/relationships/hyperlink" Target="https://www.followthemoney.org/show-me?s=SC&amp;y=2016&amp;c-exi=1&amp;c-t-sts=1&amp;c-t-id=203806" TargetMode="External"/><Relationship Id="rId150" Type="http://schemas.openxmlformats.org/officeDocument/2006/relationships/hyperlink" Target="https://www.followthemoney.org/show-me?s=SC&amp;y=2016&amp;c-exi=1&amp;c-t-sts=1&amp;c-t-id=219186" TargetMode="External"/><Relationship Id="rId155" Type="http://schemas.openxmlformats.org/officeDocument/2006/relationships/hyperlink" Target="https://www.followthemoney.org/show-me?s=SC&amp;y=2016&amp;c-exi=1&amp;c-t-sts=1&amp;c-t-id=219110" TargetMode="External"/><Relationship Id="rId171" Type="http://schemas.openxmlformats.org/officeDocument/2006/relationships/hyperlink" Target="https://www.followthemoney.org/show-me?s=SC&amp;y=2016&amp;c-exi=1&amp;c-t-sts=1&amp;c-t-id=219113" TargetMode="External"/><Relationship Id="rId12" Type="http://schemas.openxmlformats.org/officeDocument/2006/relationships/hyperlink" Target="https://www.followthemoney.org/show-me?s=SC&amp;y=2016&amp;c-exi=1&amp;c-t-sts=1&amp;c-t-id=219063" TargetMode="External"/><Relationship Id="rId17" Type="http://schemas.openxmlformats.org/officeDocument/2006/relationships/hyperlink" Target="https://www.followthemoney.org/show-me?s=SC&amp;y=2016&amp;c-exi=1&amp;c-t-sts=1&amp;c-t-id=219182" TargetMode="External"/><Relationship Id="rId33" Type="http://schemas.openxmlformats.org/officeDocument/2006/relationships/hyperlink" Target="https://www.followthemoney.org/show-me?s=SC&amp;y=2016&amp;c-exi=1&amp;c-t-sts=1&amp;c-t-id=219041" TargetMode="External"/><Relationship Id="rId38" Type="http://schemas.openxmlformats.org/officeDocument/2006/relationships/hyperlink" Target="https://www.followthemoney.org/show-me?s=SC&amp;y=2016&amp;c-exi=1&amp;c-t-sts=1&amp;c-t-id=203754" TargetMode="External"/><Relationship Id="rId59" Type="http://schemas.openxmlformats.org/officeDocument/2006/relationships/hyperlink" Target="https://www.followthemoney.org/show-me?s=SC&amp;y=2016&amp;c-exi=1&amp;c-t-sts=1&amp;c-t-id=219092" TargetMode="External"/><Relationship Id="rId103" Type="http://schemas.openxmlformats.org/officeDocument/2006/relationships/hyperlink" Target="https://www.followthemoney.org/show-me?s=SC&amp;y=2016&amp;c-exi=1&amp;c-t-sts=1&amp;c-t-id=219091" TargetMode="External"/><Relationship Id="rId108" Type="http://schemas.openxmlformats.org/officeDocument/2006/relationships/hyperlink" Target="https://www.followthemoney.org/show-me?s=SC&amp;y=2016&amp;c-exi=1&amp;c-t-sts=1&amp;c-t-id=219036" TargetMode="External"/><Relationship Id="rId124" Type="http://schemas.openxmlformats.org/officeDocument/2006/relationships/hyperlink" Target="https://www.followthemoney.org/show-me?s=SC&amp;y=2016&amp;c-exi=1&amp;c-t-sts=1&amp;c-t-id=219023" TargetMode="External"/><Relationship Id="rId129" Type="http://schemas.openxmlformats.org/officeDocument/2006/relationships/hyperlink" Target="https://www.followthemoney.org/show-me?s=SC&amp;y=2016&amp;c-exi=1&amp;c-t-sts=1&amp;c-t-id=194530" TargetMode="External"/><Relationship Id="rId54" Type="http://schemas.openxmlformats.org/officeDocument/2006/relationships/hyperlink" Target="https://www.followthemoney.org/show-me?s=SC&amp;y=2016&amp;c-exi=1&amp;c-t-sts=1&amp;c-t-id=219187" TargetMode="External"/><Relationship Id="rId70" Type="http://schemas.openxmlformats.org/officeDocument/2006/relationships/hyperlink" Target="https://www.followthemoney.org/show-me?s=SC&amp;y=2016&amp;c-exi=1&amp;c-t-sts=1&amp;c-t-id=203791" TargetMode="External"/><Relationship Id="rId75" Type="http://schemas.openxmlformats.org/officeDocument/2006/relationships/hyperlink" Target="https://www.followthemoney.org/show-me?s=SC&amp;y=2016&amp;c-exi=1&amp;c-t-sts=1&amp;c-t-id=219150" TargetMode="External"/><Relationship Id="rId91" Type="http://schemas.openxmlformats.org/officeDocument/2006/relationships/hyperlink" Target="https://www.followthemoney.org/show-me?s=SC&amp;y=2016&amp;c-exi=1&amp;c-t-sts=1&amp;c-t-id=203816" TargetMode="External"/><Relationship Id="rId96" Type="http://schemas.openxmlformats.org/officeDocument/2006/relationships/hyperlink" Target="https://www.followthemoney.org/show-me?s=SC&amp;y=2016&amp;c-exi=1&amp;c-t-sts=1&amp;c-t-id=203820" TargetMode="External"/><Relationship Id="rId140" Type="http://schemas.openxmlformats.org/officeDocument/2006/relationships/hyperlink" Target="https://www.followthemoney.org/show-me?s=SC&amp;y=2016&amp;c-exi=1&amp;c-t-sts=1&amp;c-t-id=203718" TargetMode="External"/><Relationship Id="rId145" Type="http://schemas.openxmlformats.org/officeDocument/2006/relationships/hyperlink" Target="https://www.followthemoney.org/show-me?s=SC&amp;y=2016&amp;c-exi=1&amp;c-t-sts=1&amp;c-t-id=203730" TargetMode="External"/><Relationship Id="rId161" Type="http://schemas.openxmlformats.org/officeDocument/2006/relationships/hyperlink" Target="https://www.followthemoney.org/show-me?s=SC&amp;y=2016&amp;c-exi=1&amp;c-t-sts=1&amp;c-t-id=219119" TargetMode="External"/><Relationship Id="rId166" Type="http://schemas.openxmlformats.org/officeDocument/2006/relationships/hyperlink" Target="https://www.followthemoney.org/show-me?s=SC&amp;y=2016&amp;c-exi=1&amp;c-t-sts=1&amp;c-t-id=219089" TargetMode="External"/><Relationship Id="rId1" Type="http://schemas.openxmlformats.org/officeDocument/2006/relationships/hyperlink" Target="https://www.followthemoney.org/show-me?s=SC&amp;y=2016&amp;c-exi=1&amp;c-t-sts=1&amp;c-t-id=219180" TargetMode="External"/><Relationship Id="rId6" Type="http://schemas.openxmlformats.org/officeDocument/2006/relationships/hyperlink" Target="https://www.followthemoney.org/show-me?s=SC&amp;y=2016&amp;c-exi=1&amp;c-t-sts=1&amp;c-t-id=203696" TargetMode="External"/><Relationship Id="rId15" Type="http://schemas.openxmlformats.org/officeDocument/2006/relationships/hyperlink" Target="https://www.followthemoney.org/show-me?s=SC&amp;y=2016&amp;c-exi=1&amp;c-t-sts=1&amp;c-t-id=219140" TargetMode="External"/><Relationship Id="rId23" Type="http://schemas.openxmlformats.org/officeDocument/2006/relationships/hyperlink" Target="https://www.followthemoney.org/show-me?s=SC&amp;y=2016&amp;c-exi=1&amp;c-t-sts=1&amp;c-t-id=203733" TargetMode="External"/><Relationship Id="rId28" Type="http://schemas.openxmlformats.org/officeDocument/2006/relationships/hyperlink" Target="https://www.followthemoney.org/show-me?s=SC&amp;y=2016&amp;c-exi=1&amp;c-t-sts=1&amp;c-t-id=219161" TargetMode="External"/><Relationship Id="rId36" Type="http://schemas.openxmlformats.org/officeDocument/2006/relationships/hyperlink" Target="https://www.followthemoney.org/show-me?s=SC&amp;y=2016&amp;c-exi=1&amp;c-t-sts=1&amp;c-t-id=219034" TargetMode="External"/><Relationship Id="rId49" Type="http://schemas.openxmlformats.org/officeDocument/2006/relationships/hyperlink" Target="https://www.followthemoney.org/show-me?s=SC&amp;y=2016&amp;c-exi=1&amp;c-t-sts=1&amp;c-t-id=219133" TargetMode="External"/><Relationship Id="rId57" Type="http://schemas.openxmlformats.org/officeDocument/2006/relationships/hyperlink" Target="https://www.followthemoney.org/show-me?s=SC&amp;y=2016&amp;c-exi=1&amp;c-t-sts=1&amp;c-t-id=219151" TargetMode="External"/><Relationship Id="rId106" Type="http://schemas.openxmlformats.org/officeDocument/2006/relationships/hyperlink" Target="https://www.followthemoney.org/show-me?s=SC&amp;y=2016&amp;c-exi=1&amp;c-t-sts=1&amp;c-t-id=219075" TargetMode="External"/><Relationship Id="rId114" Type="http://schemas.openxmlformats.org/officeDocument/2006/relationships/hyperlink" Target="https://www.followthemoney.org/show-me?s=SC&amp;y=2016&amp;c-exi=1&amp;c-t-sts=1&amp;c-t-id=219178" TargetMode="External"/><Relationship Id="rId119" Type="http://schemas.openxmlformats.org/officeDocument/2006/relationships/hyperlink" Target="https://www.followthemoney.org/show-me?s=SC&amp;y=2016&amp;c-exi=1&amp;c-t-sts=1&amp;c-t-id=219081" TargetMode="External"/><Relationship Id="rId127" Type="http://schemas.openxmlformats.org/officeDocument/2006/relationships/hyperlink" Target="https://www.followthemoney.org/show-me?s=SC&amp;y=2016&amp;c-exi=1&amp;c-t-sts=1&amp;c-t-id=203689" TargetMode="External"/><Relationship Id="rId10" Type="http://schemas.openxmlformats.org/officeDocument/2006/relationships/hyperlink" Target="https://www.followthemoney.org/show-me?s=SC&amp;y=2016&amp;c-exi=1&amp;c-t-sts=1&amp;c-t-id=219168" TargetMode="External"/><Relationship Id="rId31" Type="http://schemas.openxmlformats.org/officeDocument/2006/relationships/hyperlink" Target="https://www.followthemoney.org/show-me?s=SC&amp;y=2016&amp;c-exi=1&amp;c-t-sts=1&amp;c-t-id=219127" TargetMode="External"/><Relationship Id="rId44" Type="http://schemas.openxmlformats.org/officeDocument/2006/relationships/hyperlink" Target="https://www.followthemoney.org/show-me?s=SC&amp;y=2016&amp;c-exi=1&amp;c-t-sts=1&amp;c-t-id=219049" TargetMode="External"/><Relationship Id="rId52" Type="http://schemas.openxmlformats.org/officeDocument/2006/relationships/hyperlink" Target="https://www.followthemoney.org/show-me?s=SC&amp;y=2016&amp;c-exi=1&amp;c-t-sts=1&amp;c-t-id=219176" TargetMode="External"/><Relationship Id="rId60" Type="http://schemas.openxmlformats.org/officeDocument/2006/relationships/hyperlink" Target="https://www.followthemoney.org/show-me?s=SC&amp;y=2016&amp;c-exi=1&amp;c-t-sts=1&amp;c-t-id=219010" TargetMode="External"/><Relationship Id="rId65" Type="http://schemas.openxmlformats.org/officeDocument/2006/relationships/hyperlink" Target="https://www.followthemoney.org/show-me?s=SC&amp;y=2016&amp;c-exi=1&amp;c-t-sts=1&amp;c-t-id=203789" TargetMode="External"/><Relationship Id="rId73" Type="http://schemas.openxmlformats.org/officeDocument/2006/relationships/hyperlink" Target="https://www.followthemoney.org/show-me?s=SC&amp;y=2016&amp;c-exi=1&amp;c-t-sts=1&amp;c-t-id=219160" TargetMode="External"/><Relationship Id="rId78" Type="http://schemas.openxmlformats.org/officeDocument/2006/relationships/hyperlink" Target="https://www.followthemoney.org/show-me?s=SC&amp;y=2016&amp;c-exi=1&amp;c-t-sts=1&amp;c-t-id=203795" TargetMode="External"/><Relationship Id="rId81" Type="http://schemas.openxmlformats.org/officeDocument/2006/relationships/hyperlink" Target="https://www.followthemoney.org/show-me?s=SC&amp;y=2016&amp;c-exi=1&amp;c-t-sts=1&amp;c-t-id=203799" TargetMode="External"/><Relationship Id="rId86" Type="http://schemas.openxmlformats.org/officeDocument/2006/relationships/hyperlink" Target="https://www.followthemoney.org/show-me?s=SC&amp;y=2016&amp;c-exi=1&amp;c-t-sts=1&amp;c-t-id=203809" TargetMode="External"/><Relationship Id="rId94" Type="http://schemas.openxmlformats.org/officeDocument/2006/relationships/hyperlink" Target="https://www.followthemoney.org/show-me?s=SC&amp;y=2016&amp;c-exi=1&amp;c-t-sts=1&amp;c-t-id=219135" TargetMode="External"/><Relationship Id="rId99" Type="http://schemas.openxmlformats.org/officeDocument/2006/relationships/hyperlink" Target="https://www.followthemoney.org/show-me?s=SC&amp;y=2016&amp;c-exi=1&amp;c-t-sts=1&amp;c-t-id=219128" TargetMode="External"/><Relationship Id="rId101" Type="http://schemas.openxmlformats.org/officeDocument/2006/relationships/hyperlink" Target="https://www.followthemoney.org/show-me?s=SC&amp;y=2016&amp;c-exi=1&amp;c-t-sts=1&amp;c-t-id=221313" TargetMode="External"/><Relationship Id="rId122" Type="http://schemas.openxmlformats.org/officeDocument/2006/relationships/hyperlink" Target="https://www.followthemoney.org/show-me?s=SC&amp;y=2016&amp;c-exi=1&amp;c-t-sts=1&amp;c-t-id=203838" TargetMode="External"/><Relationship Id="rId130" Type="http://schemas.openxmlformats.org/officeDocument/2006/relationships/hyperlink" Target="https://www.followthemoney.org/show-me?s=SC&amp;y=2016&amp;c-exi=1&amp;c-t-sts=1&amp;c-t-id=203695" TargetMode="External"/><Relationship Id="rId135" Type="http://schemas.openxmlformats.org/officeDocument/2006/relationships/hyperlink" Target="https://www.followthemoney.org/show-me?s=SC&amp;y=2016&amp;c-exi=1&amp;c-t-sts=1&amp;c-t-id=219173" TargetMode="External"/><Relationship Id="rId143" Type="http://schemas.openxmlformats.org/officeDocument/2006/relationships/hyperlink" Target="https://www.followthemoney.org/show-me?s=SC&amp;y=2016&amp;c-exi=1&amp;c-t-sts=1&amp;c-t-id=203727" TargetMode="External"/><Relationship Id="rId148" Type="http://schemas.openxmlformats.org/officeDocument/2006/relationships/hyperlink" Target="https://www.followthemoney.org/show-me?s=SC&amp;y=2016&amp;c-exi=1&amp;c-t-sts=1&amp;c-t-id=219121" TargetMode="External"/><Relationship Id="rId151" Type="http://schemas.openxmlformats.org/officeDocument/2006/relationships/hyperlink" Target="https://www.followthemoney.org/show-me?s=SC&amp;y=2016&amp;c-exi=1&amp;c-t-sts=1&amp;c-t-id=203738" TargetMode="External"/><Relationship Id="rId156" Type="http://schemas.openxmlformats.org/officeDocument/2006/relationships/hyperlink" Target="https://www.followthemoney.org/show-me?s=SC&amp;y=2016&amp;c-exi=1&amp;c-t-sts=1&amp;c-t-id=203741" TargetMode="External"/><Relationship Id="rId164" Type="http://schemas.openxmlformats.org/officeDocument/2006/relationships/hyperlink" Target="https://www.followthemoney.org/show-me?s=SC&amp;y=2016&amp;c-exi=1&amp;c-t-sts=1&amp;c-t-id=203759" TargetMode="External"/><Relationship Id="rId169" Type="http://schemas.openxmlformats.org/officeDocument/2006/relationships/hyperlink" Target="https://www.followthemoney.org/show-me?s=SC&amp;y=2016&amp;c-exi=1&amp;c-t-sts=1&amp;c-t-id=219030" TargetMode="External"/><Relationship Id="rId4" Type="http://schemas.openxmlformats.org/officeDocument/2006/relationships/hyperlink" Target="https://www.followthemoney.org/show-me?s=SC&amp;y=2016&amp;c-exi=1&amp;c-t-sts=1&amp;c-t-id=219035" TargetMode="External"/><Relationship Id="rId9" Type="http://schemas.openxmlformats.org/officeDocument/2006/relationships/hyperlink" Target="https://www.followthemoney.org/show-me?s=SC&amp;y=2016&amp;c-exi=1&amp;c-t-sts=1&amp;c-t-id=203712" TargetMode="External"/><Relationship Id="rId172" Type="http://schemas.openxmlformats.org/officeDocument/2006/relationships/hyperlink" Target="https://www.followthemoney.org/show-me?s=SC&amp;y=2016&amp;c-exi=1&amp;c-t-sts=1&amp;c-t-id=219048" TargetMode="External"/><Relationship Id="rId13" Type="http://schemas.openxmlformats.org/officeDocument/2006/relationships/hyperlink" Target="https://www.followthemoney.org/show-me?s=SC&amp;y=2016&amp;c-exi=1&amp;c-t-sts=1&amp;c-t-id=219137" TargetMode="External"/><Relationship Id="rId18" Type="http://schemas.openxmlformats.org/officeDocument/2006/relationships/hyperlink" Target="https://www.followthemoney.org/show-me?s=SC&amp;y=2016&amp;c-exi=1&amp;c-t-sts=1&amp;c-t-id=219028" TargetMode="External"/><Relationship Id="rId39" Type="http://schemas.openxmlformats.org/officeDocument/2006/relationships/hyperlink" Target="https://www.followthemoney.org/show-me?s=SC&amp;y=2016&amp;c-exi=1&amp;c-t-sts=1&amp;c-t-id=203758" TargetMode="External"/><Relationship Id="rId109" Type="http://schemas.openxmlformats.org/officeDocument/2006/relationships/hyperlink" Target="https://www.followthemoney.org/show-me?s=SC&amp;y=2016&amp;c-exi=1&amp;c-t-sts=1&amp;c-t-id=219082" TargetMode="External"/><Relationship Id="rId34" Type="http://schemas.openxmlformats.org/officeDocument/2006/relationships/hyperlink" Target="https://www.followthemoney.org/show-me?s=SC&amp;y=2016&amp;c-exi=1&amp;c-t-sts=1&amp;c-t-id=219165" TargetMode="External"/><Relationship Id="rId50" Type="http://schemas.openxmlformats.org/officeDocument/2006/relationships/hyperlink" Target="https://www.followthemoney.org/show-me?s=SC&amp;y=2016&amp;c-exi=1&amp;c-t-sts=1&amp;c-t-id=219095" TargetMode="External"/><Relationship Id="rId55" Type="http://schemas.openxmlformats.org/officeDocument/2006/relationships/hyperlink" Target="https://www.followthemoney.org/show-me?s=SC&amp;y=2016&amp;c-exi=1&amp;c-t-sts=1&amp;c-t-id=219080" TargetMode="External"/><Relationship Id="rId76" Type="http://schemas.openxmlformats.org/officeDocument/2006/relationships/hyperlink" Target="https://www.followthemoney.org/show-me?s=SC&amp;y=2016&amp;c-exi=1&amp;c-t-sts=1&amp;c-t-id=219059" TargetMode="External"/><Relationship Id="rId97" Type="http://schemas.openxmlformats.org/officeDocument/2006/relationships/hyperlink" Target="https://www.followthemoney.org/show-me?s=SC&amp;y=2016&amp;c-exi=1&amp;c-t-sts=1&amp;c-t-id=203823" TargetMode="External"/><Relationship Id="rId104" Type="http://schemas.openxmlformats.org/officeDocument/2006/relationships/hyperlink" Target="https://www.followthemoney.org/show-me?s=SC&amp;y=2016&amp;c-exi=1&amp;c-t-sts=1&amp;c-t-id=203824" TargetMode="External"/><Relationship Id="rId120" Type="http://schemas.openxmlformats.org/officeDocument/2006/relationships/hyperlink" Target="https://www.followthemoney.org/show-me?s=SC&amp;y=2016&amp;c-exi=1&amp;c-t-sts=1&amp;c-t-id=219162" TargetMode="External"/><Relationship Id="rId125" Type="http://schemas.openxmlformats.org/officeDocument/2006/relationships/hyperlink" Target="https://www.followthemoney.org/show-me?s=SC&amp;y=2016&amp;c-exi=1&amp;c-t-sts=1&amp;c-t-id=219056" TargetMode="External"/><Relationship Id="rId141" Type="http://schemas.openxmlformats.org/officeDocument/2006/relationships/hyperlink" Target="https://www.followthemoney.org/show-me?s=SC&amp;y=2016&amp;c-exi=1&amp;c-t-sts=1&amp;c-t-id=203724" TargetMode="External"/><Relationship Id="rId146" Type="http://schemas.openxmlformats.org/officeDocument/2006/relationships/hyperlink" Target="https://www.followthemoney.org/show-me?s=SC&amp;y=2016&amp;c-exi=1&amp;c-t-sts=1&amp;c-t-id=219042" TargetMode="External"/><Relationship Id="rId167" Type="http://schemas.openxmlformats.org/officeDocument/2006/relationships/hyperlink" Target="https://www.followthemoney.org/show-me?s=SC&amp;y=2016&amp;c-exi=1&amp;c-t-sts=1&amp;c-t-id=203771" TargetMode="External"/><Relationship Id="rId7" Type="http://schemas.openxmlformats.org/officeDocument/2006/relationships/hyperlink" Target="https://www.followthemoney.org/show-me?s=SC&amp;y=2016&amp;c-exi=1&amp;c-t-sts=1&amp;c-t-id=219179" TargetMode="External"/><Relationship Id="rId71" Type="http://schemas.openxmlformats.org/officeDocument/2006/relationships/hyperlink" Target="https://www.followthemoney.org/show-me?s=SC&amp;y=2016&amp;c-exi=1&amp;c-t-sts=1&amp;c-t-id=219129" TargetMode="External"/><Relationship Id="rId92" Type="http://schemas.openxmlformats.org/officeDocument/2006/relationships/hyperlink" Target="https://www.followthemoney.org/show-me?s=SC&amp;y=2016&amp;c-exi=1&amp;c-t-sts=1&amp;c-t-id=219086" TargetMode="External"/><Relationship Id="rId162" Type="http://schemas.openxmlformats.org/officeDocument/2006/relationships/hyperlink" Target="https://www.followthemoney.org/show-me?s=SC&amp;y=2016&amp;c-exi=1&amp;c-t-sts=1&amp;c-t-id=219093" TargetMode="External"/><Relationship Id="rId2" Type="http://schemas.openxmlformats.org/officeDocument/2006/relationships/image" Target="../media/image1.png"/><Relationship Id="rId29" Type="http://schemas.openxmlformats.org/officeDocument/2006/relationships/hyperlink" Target="https://www.followthemoney.org/show-me?s=SC&amp;y=2016&amp;c-exi=1&amp;c-t-sts=1&amp;c-t-id=219018" TargetMode="External"/><Relationship Id="rId24" Type="http://schemas.openxmlformats.org/officeDocument/2006/relationships/hyperlink" Target="https://www.followthemoney.org/show-me?s=SC&amp;y=2016&amp;c-exi=1&amp;c-t-sts=1&amp;c-t-id=219050" TargetMode="External"/><Relationship Id="rId40" Type="http://schemas.openxmlformats.org/officeDocument/2006/relationships/hyperlink" Target="https://www.followthemoney.org/show-me?s=SC&amp;y=2016&amp;c-exi=1&amp;c-t-sts=1&amp;c-t-id=203761" TargetMode="External"/><Relationship Id="rId45" Type="http://schemas.openxmlformats.org/officeDocument/2006/relationships/hyperlink" Target="https://www.followthemoney.org/show-me?s=SC&amp;y=2016&amp;c-exi=1&amp;c-t-sts=1&amp;c-t-id=219142" TargetMode="External"/><Relationship Id="rId66" Type="http://schemas.openxmlformats.org/officeDocument/2006/relationships/hyperlink" Target="https://www.followthemoney.org/show-me?s=SC&amp;y=2016&amp;c-exi=1&amp;c-t-sts=1&amp;c-t-id=219105" TargetMode="External"/><Relationship Id="rId87" Type="http://schemas.openxmlformats.org/officeDocument/2006/relationships/hyperlink" Target="https://www.followthemoney.org/show-me?s=SC&amp;y=2016&amp;c-exi=1&amp;c-t-sts=1&amp;c-t-id=219167" TargetMode="External"/><Relationship Id="rId110" Type="http://schemas.openxmlformats.org/officeDocument/2006/relationships/hyperlink" Target="https://www.followthemoney.org/show-me?s=SC&amp;y=2016&amp;c-exi=1&amp;c-t-sts=1&amp;c-t-id=219107" TargetMode="External"/><Relationship Id="rId115" Type="http://schemas.openxmlformats.org/officeDocument/2006/relationships/hyperlink" Target="https://www.followthemoney.org/show-me?s=SC&amp;y=2016&amp;c-exi=1&amp;c-t-sts=1&amp;c-t-id=219019" TargetMode="External"/><Relationship Id="rId131" Type="http://schemas.openxmlformats.org/officeDocument/2006/relationships/hyperlink" Target="https://www.followthemoney.org/show-me?s=SC&amp;y=2016&amp;c-exi=1&amp;c-t-sts=1&amp;c-t-id=203698" TargetMode="External"/><Relationship Id="rId136" Type="http://schemas.openxmlformats.org/officeDocument/2006/relationships/hyperlink" Target="https://www.followthemoney.org/show-me?s=SC&amp;y=2016&amp;c-exi=1&amp;c-t-sts=1&amp;c-t-id=219132" TargetMode="External"/><Relationship Id="rId157" Type="http://schemas.openxmlformats.org/officeDocument/2006/relationships/hyperlink" Target="https://www.followthemoney.org/show-me?s=SC&amp;y=2016&amp;c-exi=1&amp;c-t-sts=1&amp;c-t-id=203746" TargetMode="External"/><Relationship Id="rId61" Type="http://schemas.openxmlformats.org/officeDocument/2006/relationships/hyperlink" Target="https://www.followthemoney.org/show-me?s=SC&amp;y=2016&amp;c-exi=1&amp;c-t-sts=1&amp;c-t-id=219104" TargetMode="External"/><Relationship Id="rId82" Type="http://schemas.openxmlformats.org/officeDocument/2006/relationships/hyperlink" Target="https://www.followthemoney.org/show-me?s=SC&amp;y=2016&amp;c-exi=1&amp;c-t-sts=1&amp;c-t-id=203803" TargetMode="External"/><Relationship Id="rId152" Type="http://schemas.openxmlformats.org/officeDocument/2006/relationships/hyperlink" Target="https://www.followthemoney.org/show-me?s=SC&amp;y=2016&amp;c-exi=1&amp;c-t-sts=1&amp;c-t-id=219156" TargetMode="External"/><Relationship Id="rId19" Type="http://schemas.openxmlformats.org/officeDocument/2006/relationships/hyperlink" Target="https://www.followthemoney.org/show-me?s=SC&amp;y=2016&amp;c-exi=1&amp;c-t-sts=1&amp;c-t-id=219164" TargetMode="External"/><Relationship Id="rId14" Type="http://schemas.openxmlformats.org/officeDocument/2006/relationships/hyperlink" Target="https://www.followthemoney.org/show-me?s=SC&amp;y=2016&amp;c-exi=1&amp;c-t-sts=1&amp;c-t-id=219117" TargetMode="External"/><Relationship Id="rId30" Type="http://schemas.openxmlformats.org/officeDocument/2006/relationships/hyperlink" Target="https://www.followthemoney.org/show-me?s=SC&amp;y=2016&amp;c-exi=1&amp;c-t-sts=1&amp;c-t-id=219126" TargetMode="External"/><Relationship Id="rId35" Type="http://schemas.openxmlformats.org/officeDocument/2006/relationships/hyperlink" Target="https://www.followthemoney.org/show-me?s=SC&amp;y=2016&amp;c-exi=1&amp;c-t-sts=1&amp;c-t-id=219060" TargetMode="External"/><Relationship Id="rId56" Type="http://schemas.openxmlformats.org/officeDocument/2006/relationships/hyperlink" Target="https://www.followthemoney.org/show-me?s=SC&amp;y=2016&amp;c-exi=1&amp;c-t-sts=1&amp;c-t-id=219077" TargetMode="External"/><Relationship Id="rId77" Type="http://schemas.openxmlformats.org/officeDocument/2006/relationships/hyperlink" Target="https://www.followthemoney.org/show-me?s=SC&amp;y=2016&amp;c-exi=1&amp;c-t-sts=1&amp;c-t-id=219087" TargetMode="External"/><Relationship Id="rId100" Type="http://schemas.openxmlformats.org/officeDocument/2006/relationships/hyperlink" Target="https://www.followthemoney.org/show-me?s=SC&amp;y=2016&amp;c-exi=1&amp;c-t-sts=1&amp;c-t-id=219122" TargetMode="External"/><Relationship Id="rId105" Type="http://schemas.openxmlformats.org/officeDocument/2006/relationships/hyperlink" Target="https://www.followthemoney.org/show-me?s=SC&amp;y=2016&amp;c-exi=1&amp;c-t-sts=1&amp;c-t-id=219053" TargetMode="External"/><Relationship Id="rId126" Type="http://schemas.openxmlformats.org/officeDocument/2006/relationships/hyperlink" Target="https://www.followthemoney.org/show-me?s=SC&amp;y=2016&amp;c-exi=1&amp;c-t-sts=1&amp;c-t-id=219011" TargetMode="External"/><Relationship Id="rId147" Type="http://schemas.openxmlformats.org/officeDocument/2006/relationships/hyperlink" Target="https://www.followthemoney.org/show-me?s=SC&amp;y=2016&amp;c-exi=1&amp;c-t-sts=1&amp;c-t-id=203732" TargetMode="External"/><Relationship Id="rId168" Type="http://schemas.openxmlformats.org/officeDocument/2006/relationships/hyperlink" Target="https://www.followthemoney.org/show-me?s=SC&amp;y=2016&amp;c-exi=1&amp;c-t-sts=1&amp;c-t-id=203775" TargetMode="External"/><Relationship Id="rId8" Type="http://schemas.openxmlformats.org/officeDocument/2006/relationships/hyperlink" Target="https://www.followthemoney.org/show-me?s=SC&amp;y=2016&amp;c-exi=1&amp;c-t-sts=1&amp;c-t-id=203708" TargetMode="External"/><Relationship Id="rId51" Type="http://schemas.openxmlformats.org/officeDocument/2006/relationships/hyperlink" Target="https://www.followthemoney.org/show-me?s=SC&amp;y=2016&amp;c-exi=1&amp;c-t-sts=1&amp;c-t-id=203783" TargetMode="External"/><Relationship Id="rId72" Type="http://schemas.openxmlformats.org/officeDocument/2006/relationships/hyperlink" Target="https://www.followthemoney.org/show-me?s=SC&amp;y=2016&amp;c-exi=1&amp;c-t-sts=1&amp;c-t-id=203792" TargetMode="External"/><Relationship Id="rId93" Type="http://schemas.openxmlformats.org/officeDocument/2006/relationships/hyperlink" Target="https://www.followthemoney.org/show-me?s=SC&amp;y=2016&amp;c-exi=1&amp;c-t-sts=1&amp;c-t-id=219047" TargetMode="External"/><Relationship Id="rId98" Type="http://schemas.openxmlformats.org/officeDocument/2006/relationships/hyperlink" Target="https://www.followthemoney.org/show-me?s=SC&amp;y=2016&amp;c-exi=1&amp;c-t-sts=1&amp;c-t-id=219097" TargetMode="External"/><Relationship Id="rId121" Type="http://schemas.openxmlformats.org/officeDocument/2006/relationships/hyperlink" Target="https://www.followthemoney.org/show-me?s=SC&amp;y=2016&amp;c-exi=1&amp;c-t-sts=1&amp;c-t-id=219131" TargetMode="External"/><Relationship Id="rId142" Type="http://schemas.openxmlformats.org/officeDocument/2006/relationships/hyperlink" Target="https://www.followthemoney.org/show-me?s=SC&amp;y=2016&amp;c-exi=1&amp;c-t-sts=1&amp;c-t-id=219072" TargetMode="External"/><Relationship Id="rId163" Type="http://schemas.openxmlformats.org/officeDocument/2006/relationships/hyperlink" Target="https://www.followthemoney.org/show-me?s=SC&amp;y=2016&amp;c-exi=1&amp;c-t-sts=1&amp;c-t-id=203755" TargetMode="External"/><Relationship Id="rId3" Type="http://schemas.openxmlformats.org/officeDocument/2006/relationships/hyperlink" Target="https://www.followthemoney.org/show-me?s=SC&amp;y=2016&amp;c-exi=1&amp;c-t-sts=1&amp;c-t-id=219153" TargetMode="External"/><Relationship Id="rId25" Type="http://schemas.openxmlformats.org/officeDocument/2006/relationships/hyperlink" Target="https://www.followthemoney.org/show-me?s=SC&amp;y=2016&amp;c-exi=1&amp;c-t-sts=1&amp;c-t-id=219016" TargetMode="External"/><Relationship Id="rId46" Type="http://schemas.openxmlformats.org/officeDocument/2006/relationships/hyperlink" Target="https://www.followthemoney.org/show-me?s=SC&amp;y=2016&amp;c-exi=1&amp;c-t-sts=1&amp;c-t-id=219130" TargetMode="External"/><Relationship Id="rId67" Type="http://schemas.openxmlformats.org/officeDocument/2006/relationships/hyperlink" Target="https://www.followthemoney.org/show-me?s=SC&amp;y=2016&amp;c-exi=1&amp;c-t-sts=1&amp;c-t-id=219040" TargetMode="External"/><Relationship Id="rId116" Type="http://schemas.openxmlformats.org/officeDocument/2006/relationships/hyperlink" Target="https://www.followthemoney.org/show-me?s=SC&amp;y=2016&amp;c-exi=1&amp;c-t-sts=1&amp;c-t-id=219116" TargetMode="External"/><Relationship Id="rId137" Type="http://schemas.openxmlformats.org/officeDocument/2006/relationships/hyperlink" Target="https://www.followthemoney.org/show-me?s=SC&amp;y=2016&amp;c-exi=1&amp;c-t-sts=1&amp;c-t-id=219146" TargetMode="External"/><Relationship Id="rId158" Type="http://schemas.openxmlformats.org/officeDocument/2006/relationships/hyperlink" Target="https://www.followthemoney.org/show-me?s=SC&amp;y=2016&amp;c-exi=1&amp;c-t-sts=1&amp;c-t-id=219152" TargetMode="External"/><Relationship Id="rId20" Type="http://schemas.openxmlformats.org/officeDocument/2006/relationships/hyperlink" Target="https://www.followthemoney.org/show-me?s=SC&amp;y=2016&amp;c-exi=1&amp;c-t-sts=1&amp;c-t-id=219103" TargetMode="External"/><Relationship Id="rId41" Type="http://schemas.openxmlformats.org/officeDocument/2006/relationships/hyperlink" Target="https://www.followthemoney.org/show-me?s=SC&amp;y=2016&amp;c-exi=1&amp;c-t-sts=1&amp;c-t-id=203766" TargetMode="External"/><Relationship Id="rId62" Type="http://schemas.openxmlformats.org/officeDocument/2006/relationships/hyperlink" Target="https://www.followthemoney.org/show-me?s=SC&amp;y=2016&amp;c-exi=1&amp;c-t-sts=1&amp;c-t-id=219096" TargetMode="External"/><Relationship Id="rId83" Type="http://schemas.openxmlformats.org/officeDocument/2006/relationships/hyperlink" Target="https://www.followthemoney.org/show-me?s=SC&amp;y=2016&amp;c-exi=1&amp;c-t-sts=1&amp;c-t-id=219039" TargetMode="External"/><Relationship Id="rId88" Type="http://schemas.openxmlformats.org/officeDocument/2006/relationships/hyperlink" Target="https://www.followthemoney.org/show-me?s=SC&amp;y=2016&amp;c-exi=1&amp;c-t-sts=1&amp;c-t-id=219014" TargetMode="External"/><Relationship Id="rId111" Type="http://schemas.openxmlformats.org/officeDocument/2006/relationships/hyperlink" Target="https://www.followthemoney.org/show-me?s=SC&amp;y=2016&amp;c-exi=1&amp;c-t-sts=1&amp;c-t-id=203826" TargetMode="External"/><Relationship Id="rId132" Type="http://schemas.openxmlformats.org/officeDocument/2006/relationships/hyperlink" Target="https://www.followthemoney.org/show-me?s=SC&amp;y=2016&amp;c-exi=1&amp;c-t-sts=1&amp;c-t-id=203705" TargetMode="External"/><Relationship Id="rId153" Type="http://schemas.openxmlformats.org/officeDocument/2006/relationships/hyperlink" Target="https://www.followthemoney.org/show-me?s=SC&amp;y=2016&amp;c-exi=1&amp;c-t-sts=1&amp;c-t-id=219157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68</xdr:row>
      <xdr:rowOff>0</xdr:rowOff>
    </xdr:from>
    <xdr:to>
      <xdr:col>8</xdr:col>
      <xdr:colOff>333375</xdr:colOff>
      <xdr:row>69</xdr:row>
      <xdr:rowOff>38100</xdr:rowOff>
    </xdr:to>
    <xdr:pic>
      <xdr:nvPicPr>
        <xdr:cNvPr id="2" name="Picture 1" descr="https://www.followthemoney.org/themes/ftmgreen/images/mag-glass-icon.pn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721DA0D4-4EEB-40DA-BEBA-7C884BC9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487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333375</xdr:colOff>
      <xdr:row>10</xdr:row>
      <xdr:rowOff>28575</xdr:rowOff>
    </xdr:to>
    <xdr:pic>
      <xdr:nvPicPr>
        <xdr:cNvPr id="3" name="Picture 2" descr="https://www.followthemoney.org/themes/ftmgreen/images/mag-glass-icon.png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EA8144DF-4D10-488F-9365-BBAFA2BA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286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333375</xdr:colOff>
      <xdr:row>145</xdr:row>
      <xdr:rowOff>38100</xdr:rowOff>
    </xdr:to>
    <xdr:pic>
      <xdr:nvPicPr>
        <xdr:cNvPr id="4" name="Picture 3" descr="https://www.followthemoney.org/themes/ftmgreen/images/mag-glass-icon.png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B32A0262-2504-495B-B570-E2F42DC8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172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36</xdr:row>
      <xdr:rowOff>28575</xdr:rowOff>
    </xdr:to>
    <xdr:pic>
      <xdr:nvPicPr>
        <xdr:cNvPr id="5" name="Picture 4" descr="https://www.followthemoney.org/themes/ftmgreen/images/mag-glass-icon.png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2CAD97C7-B4C1-4633-99A8-1B640364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915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333375</xdr:colOff>
      <xdr:row>119</xdr:row>
      <xdr:rowOff>66675</xdr:rowOff>
    </xdr:to>
    <xdr:pic>
      <xdr:nvPicPr>
        <xdr:cNvPr id="6" name="Picture 5" descr="https://www.followthemoney.org/themes/ftmgreen/images/mag-glass-icon.png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8D9BD867-44D9-4C5A-A838-A9CDBE4C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403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333375</xdr:colOff>
      <xdr:row>11</xdr:row>
      <xdr:rowOff>28575</xdr:rowOff>
    </xdr:to>
    <xdr:pic>
      <xdr:nvPicPr>
        <xdr:cNvPr id="7" name="Picture 6" descr="https://www.followthemoney.org/themes/ftmgreen/images/mag-glass-icon.png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EBEEDBFA-06D2-4D84-AE74-263BC4D2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14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333375</xdr:colOff>
      <xdr:row>127</xdr:row>
      <xdr:rowOff>66675</xdr:rowOff>
    </xdr:to>
    <xdr:pic>
      <xdr:nvPicPr>
        <xdr:cNvPr id="8" name="Picture 7" descr="https://www.followthemoney.org/themes/ftmgreen/images/mag-glass-icon.png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0F998383-670B-4731-A37D-3E9249DF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232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333375</xdr:colOff>
      <xdr:row>177</xdr:row>
      <xdr:rowOff>66675</xdr:rowOff>
    </xdr:to>
    <xdr:pic>
      <xdr:nvPicPr>
        <xdr:cNvPr id="9" name="Picture 8" descr="https://www.followthemoney.org/themes/ftmgreen/images/mag-glass-icon.png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316968BA-3BCA-45F3-A449-43425BB5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290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333375</xdr:colOff>
      <xdr:row>148</xdr:row>
      <xdr:rowOff>66675</xdr:rowOff>
    </xdr:to>
    <xdr:pic>
      <xdr:nvPicPr>
        <xdr:cNvPr id="10" name="Picture 9" descr="https://www.followthemoney.org/themes/ftmgreen/images/mag-glass-icon.png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F7C3DCCC-8671-4950-AE44-B38BE4F7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347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333375</xdr:colOff>
      <xdr:row>160</xdr:row>
      <xdr:rowOff>66675</xdr:rowOff>
    </xdr:to>
    <xdr:pic>
      <xdr:nvPicPr>
        <xdr:cNvPr id="11" name="Picture 10" descr="https://www.followthemoney.org/themes/ftmgreen/images/mag-glass-icon.png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0D8CB843-6CCC-4718-B03A-6127D179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861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333375</xdr:colOff>
      <xdr:row>160</xdr:row>
      <xdr:rowOff>66675</xdr:rowOff>
    </xdr:to>
    <xdr:pic>
      <xdr:nvPicPr>
        <xdr:cNvPr id="12" name="Picture 11" descr="https://www.followthemoney.org/themes/ftmgreen/images/mag-glass-icon.png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F4924DF8-47E6-46D4-AD7F-52F7DEAF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402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333375</xdr:colOff>
      <xdr:row>156</xdr:row>
      <xdr:rowOff>66675</xdr:rowOff>
    </xdr:to>
    <xdr:pic>
      <xdr:nvPicPr>
        <xdr:cNvPr id="13" name="Picture 12" descr="https://www.followthemoney.org/themes/ftmgreen/images/mag-glass-icon.png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B4B61F36-1DE5-4DCE-BFB0-6906F95F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947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333375</xdr:colOff>
      <xdr:row>157</xdr:row>
      <xdr:rowOff>66675</xdr:rowOff>
    </xdr:to>
    <xdr:pic>
      <xdr:nvPicPr>
        <xdr:cNvPr id="14" name="Picture 13" descr="https://www.followthemoney.org/themes/ftmgreen/images/mag-glass-icon.png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260C3204-A07F-47A3-B1A8-71D53B6F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175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333375</xdr:colOff>
      <xdr:row>64</xdr:row>
      <xdr:rowOff>38100</xdr:rowOff>
    </xdr:to>
    <xdr:pic>
      <xdr:nvPicPr>
        <xdr:cNvPr id="15" name="Picture 14" descr="https://www.followthemoney.org/themes/ftmgreen/images/mag-glass-icon.png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0EA05825-1009-40CB-A51E-63D65E9E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344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333375</xdr:colOff>
      <xdr:row>172</xdr:row>
      <xdr:rowOff>66675</xdr:rowOff>
    </xdr:to>
    <xdr:pic>
      <xdr:nvPicPr>
        <xdr:cNvPr id="16" name="Picture 15" descr="https://www.followthemoney.org/themes/ftmgreen/images/mag-glass-icon.png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D276A5DD-A7F2-4B0C-905B-667E2942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147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333375</xdr:colOff>
      <xdr:row>146</xdr:row>
      <xdr:rowOff>66675</xdr:rowOff>
    </xdr:to>
    <xdr:pic>
      <xdr:nvPicPr>
        <xdr:cNvPr id="17" name="Picture 16" descr="https://www.followthemoney.org/themes/ftmgreen/images/mag-glass-icon.png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375B8495-371D-4C5D-972C-AC2234BA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889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333375</xdr:colOff>
      <xdr:row>83</xdr:row>
      <xdr:rowOff>38100</xdr:rowOff>
    </xdr:to>
    <xdr:pic>
      <xdr:nvPicPr>
        <xdr:cNvPr id="18" name="Picture 17" descr="https://www.followthemoney.org/themes/ftmgreen/images/mag-glass-icon.png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E3C303AC-9716-4335-8876-F05C888C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916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333375</xdr:colOff>
      <xdr:row>89</xdr:row>
      <xdr:rowOff>38100</xdr:rowOff>
    </xdr:to>
    <xdr:pic>
      <xdr:nvPicPr>
        <xdr:cNvPr id="19" name="Picture 18" descr="https://www.followthemoney.org/themes/ftmgreen/images/mag-glass-icon.png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3474E995-A39A-47E0-9A4C-296D188D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288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333375</xdr:colOff>
      <xdr:row>55</xdr:row>
      <xdr:rowOff>38100</xdr:rowOff>
    </xdr:to>
    <xdr:pic>
      <xdr:nvPicPr>
        <xdr:cNvPr id="20" name="Picture 19" descr="https://www.followthemoney.org/themes/ftmgreen/images/mag-glass-icon.png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165B76B8-5CBF-42A3-A486-890C14A3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287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333375</xdr:colOff>
      <xdr:row>51</xdr:row>
      <xdr:rowOff>38100</xdr:rowOff>
    </xdr:to>
    <xdr:pic>
      <xdr:nvPicPr>
        <xdr:cNvPr id="21" name="Picture 20" descr="https://www.followthemoney.org/themes/ftmgreen/images/mag-glass-icon.png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EADCE324-2560-4D76-B3E4-623ABA43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37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31</xdr:row>
      <xdr:rowOff>28575</xdr:rowOff>
    </xdr:to>
    <xdr:pic>
      <xdr:nvPicPr>
        <xdr:cNvPr id="22" name="Picture 21" descr="https://www.followthemoney.org/themes/ftmgreen/images/mag-glass-icon.png">
          <a:hlinkClick xmlns:r="http://schemas.openxmlformats.org/officeDocument/2006/relationships" r:id="rId22" tgtFrame="_blank"/>
          <a:extLst>
            <a:ext uri="{FF2B5EF4-FFF2-40B4-BE49-F238E27FC236}">
              <a16:creationId xmlns:a16="http://schemas.microsoft.com/office/drawing/2014/main" xmlns="" id="{7A914611-A822-48C3-81CC-8DE818A9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543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333375</xdr:colOff>
      <xdr:row>115</xdr:row>
      <xdr:rowOff>66675</xdr:rowOff>
    </xdr:to>
    <xdr:pic>
      <xdr:nvPicPr>
        <xdr:cNvPr id="23" name="Picture 22" descr="https://www.followthemoney.org/themes/ftmgreen/images/mag-glass-icon.png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xmlns="" id="{44DCE0BB-8FC6-4367-8A0E-55F556C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470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333375</xdr:colOff>
      <xdr:row>52</xdr:row>
      <xdr:rowOff>38100</xdr:rowOff>
    </xdr:to>
    <xdr:pic>
      <xdr:nvPicPr>
        <xdr:cNvPr id="24" name="Picture 23" descr="https://www.followthemoney.org/themes/ftmgreen/images/mag-glass-icon.png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xmlns="" id="{1A8FB589-6C50-4389-A2A5-5CA878C4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601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333375</xdr:colOff>
      <xdr:row>13</xdr:row>
      <xdr:rowOff>28575</xdr:rowOff>
    </xdr:to>
    <xdr:pic>
      <xdr:nvPicPr>
        <xdr:cNvPr id="25" name="Picture 24" descr="https://www.followthemoney.org/themes/ftmgreen/images/mag-glass-icon.png">
          <a:hlinkClick xmlns:r="http://schemas.openxmlformats.org/officeDocument/2006/relationships" r:id="rId25" tgtFrame="_blank"/>
          <a:extLst>
            <a:ext uri="{FF2B5EF4-FFF2-40B4-BE49-F238E27FC236}">
              <a16:creationId xmlns:a16="http://schemas.microsoft.com/office/drawing/2014/main" xmlns="" id="{E3BD1539-73D3-4E7A-96D0-5C80DA76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71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333375</xdr:colOff>
      <xdr:row>161</xdr:row>
      <xdr:rowOff>38100</xdr:rowOff>
    </xdr:to>
    <xdr:pic>
      <xdr:nvPicPr>
        <xdr:cNvPr id="26" name="Picture 25" descr="https://www.followthemoney.org/themes/ftmgreen/images/mag-glass-icon.png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xmlns="" id="{8F07EC02-5181-4A51-9A8C-E8574E69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630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333375</xdr:colOff>
      <xdr:row>155</xdr:row>
      <xdr:rowOff>66675</xdr:rowOff>
    </xdr:to>
    <xdr:pic>
      <xdr:nvPicPr>
        <xdr:cNvPr id="27" name="Picture 26" descr="https://www.followthemoney.org/themes/ftmgreen/images/mag-glass-icon.png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xmlns="" id="{6B8305DE-D5DA-49E3-A0C1-8CB2D95A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718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333375</xdr:colOff>
      <xdr:row>50</xdr:row>
      <xdr:rowOff>38100</xdr:rowOff>
    </xdr:to>
    <xdr:pic>
      <xdr:nvPicPr>
        <xdr:cNvPr id="28" name="Picture 27" descr="https://www.followthemoney.org/themes/ftmgreen/images/mag-glass-icon.png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xmlns="" id="{247781BA-AEFD-4756-B295-9831D9FD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14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333375</xdr:colOff>
      <xdr:row>91</xdr:row>
      <xdr:rowOff>38100</xdr:rowOff>
    </xdr:to>
    <xdr:pic>
      <xdr:nvPicPr>
        <xdr:cNvPr id="29" name="Picture 28" descr="https://www.followthemoney.org/themes/ftmgreen/images/mag-glass-icon.png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xmlns="" id="{6B1248B6-D7DA-4EAE-8FC6-2672372D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745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333375</xdr:colOff>
      <xdr:row>65</xdr:row>
      <xdr:rowOff>38100</xdr:rowOff>
    </xdr:to>
    <xdr:pic>
      <xdr:nvPicPr>
        <xdr:cNvPr id="30" name="Picture 29" descr="https://www.followthemoney.org/themes/ftmgreen/images/mag-glass-icon.png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xmlns="" id="{C694E80A-0A31-4A1B-8CC1-3373F2B7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573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333375</xdr:colOff>
      <xdr:row>74</xdr:row>
      <xdr:rowOff>38100</xdr:rowOff>
    </xdr:to>
    <xdr:pic>
      <xdr:nvPicPr>
        <xdr:cNvPr id="31" name="Picture 30" descr="https://www.followthemoney.org/themes/ftmgreen/images/mag-glass-icon.png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xmlns="" id="{56E4FF62-9725-48F9-A75E-290CB0B5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859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333375</xdr:colOff>
      <xdr:row>151</xdr:row>
      <xdr:rowOff>66675</xdr:rowOff>
    </xdr:to>
    <xdr:pic>
      <xdr:nvPicPr>
        <xdr:cNvPr id="32" name="Picture 31" descr="https://www.followthemoney.org/themes/ftmgreen/images/mag-glass-icon.png">
          <a:hlinkClick xmlns:r="http://schemas.openxmlformats.org/officeDocument/2006/relationships" r:id="rId32" tgtFrame="_blank"/>
          <a:extLst>
            <a:ext uri="{FF2B5EF4-FFF2-40B4-BE49-F238E27FC236}">
              <a16:creationId xmlns:a16="http://schemas.microsoft.com/office/drawing/2014/main" xmlns="" id="{6CB06F62-499A-4775-8284-B032BA90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804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333375</xdr:colOff>
      <xdr:row>47</xdr:row>
      <xdr:rowOff>28575</xdr:rowOff>
    </xdr:to>
    <xdr:pic>
      <xdr:nvPicPr>
        <xdr:cNvPr id="33" name="Picture 32" descr="https://www.followthemoney.org/themes/ftmgreen/images/mag-glass-icon.png">
          <a:hlinkClick xmlns:r="http://schemas.openxmlformats.org/officeDocument/2006/relationships" r:id="rId33" tgtFrame="_blank"/>
          <a:extLst>
            <a:ext uri="{FF2B5EF4-FFF2-40B4-BE49-F238E27FC236}">
              <a16:creationId xmlns:a16="http://schemas.microsoft.com/office/drawing/2014/main" xmlns="" id="{AF814D4A-7226-453E-9337-D929A88A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439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333375</xdr:colOff>
      <xdr:row>21</xdr:row>
      <xdr:rowOff>28575</xdr:rowOff>
    </xdr:to>
    <xdr:pic>
      <xdr:nvPicPr>
        <xdr:cNvPr id="34" name="Picture 33" descr="https://www.followthemoney.org/themes/ftmgreen/images/mag-glass-icon.png">
          <a:hlinkClick xmlns:r="http://schemas.openxmlformats.org/officeDocument/2006/relationships" r:id="rId34" tgtFrame="_blank"/>
          <a:extLst>
            <a:ext uri="{FF2B5EF4-FFF2-40B4-BE49-F238E27FC236}">
              <a16:creationId xmlns:a16="http://schemas.microsoft.com/office/drawing/2014/main" xmlns="" id="{97DC231B-A652-4099-9937-45B9F6DF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029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333375</xdr:colOff>
      <xdr:row>144</xdr:row>
      <xdr:rowOff>57150</xdr:rowOff>
    </xdr:to>
    <xdr:pic>
      <xdr:nvPicPr>
        <xdr:cNvPr id="35" name="Picture 34" descr="https://www.followthemoney.org/themes/ftmgreen/images/mag-glass-icon.png">
          <a:hlinkClick xmlns:r="http://schemas.openxmlformats.org/officeDocument/2006/relationships" r:id="rId35" tgtFrame="_blank"/>
          <a:extLst>
            <a:ext uri="{FF2B5EF4-FFF2-40B4-BE49-F238E27FC236}">
              <a16:creationId xmlns:a16="http://schemas.microsoft.com/office/drawing/2014/main" xmlns="" id="{0B4ACFD0-2F08-4418-A4C3-7555369B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661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333375</xdr:colOff>
      <xdr:row>78</xdr:row>
      <xdr:rowOff>38100</xdr:rowOff>
    </xdr:to>
    <xdr:pic>
      <xdr:nvPicPr>
        <xdr:cNvPr id="36" name="Picture 35" descr="https://www.followthemoney.org/themes/ftmgreen/images/mag-glass-icon.png">
          <a:hlinkClick xmlns:r="http://schemas.openxmlformats.org/officeDocument/2006/relationships" r:id="rId36" tgtFrame="_blank"/>
          <a:extLst>
            <a:ext uri="{FF2B5EF4-FFF2-40B4-BE49-F238E27FC236}">
              <a16:creationId xmlns:a16="http://schemas.microsoft.com/office/drawing/2014/main" xmlns="" id="{1865936D-565D-467D-9A4A-F69D3FF7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773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333375</xdr:colOff>
      <xdr:row>141</xdr:row>
      <xdr:rowOff>57150</xdr:rowOff>
    </xdr:to>
    <xdr:pic>
      <xdr:nvPicPr>
        <xdr:cNvPr id="37" name="Picture 36" descr="https://www.followthemoney.org/themes/ftmgreen/images/mag-glass-icon.png">
          <a:hlinkClick xmlns:r="http://schemas.openxmlformats.org/officeDocument/2006/relationships" r:id="rId37" tgtFrame="_blank"/>
          <a:extLst>
            <a:ext uri="{FF2B5EF4-FFF2-40B4-BE49-F238E27FC236}">
              <a16:creationId xmlns:a16="http://schemas.microsoft.com/office/drawing/2014/main" xmlns="" id="{7AD9FD7A-976A-40E3-8B25-2CD6D016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572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333375</xdr:colOff>
      <xdr:row>179</xdr:row>
      <xdr:rowOff>66675</xdr:rowOff>
    </xdr:to>
    <xdr:pic>
      <xdr:nvPicPr>
        <xdr:cNvPr id="38" name="Picture 37" descr="https://www.followthemoney.org/themes/ftmgreen/images/mag-glass-icon.png">
          <a:hlinkClick xmlns:r="http://schemas.openxmlformats.org/officeDocument/2006/relationships" r:id="rId38" tgtFrame="_blank"/>
          <a:extLst>
            <a:ext uri="{FF2B5EF4-FFF2-40B4-BE49-F238E27FC236}">
              <a16:creationId xmlns:a16="http://schemas.microsoft.com/office/drawing/2014/main" xmlns="" id="{9861D042-4128-4DCC-A7BA-A7A4ED12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747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333375</xdr:colOff>
      <xdr:row>126</xdr:row>
      <xdr:rowOff>66675</xdr:rowOff>
    </xdr:to>
    <xdr:pic>
      <xdr:nvPicPr>
        <xdr:cNvPr id="39" name="Picture 38" descr="https://www.followthemoney.org/themes/ftmgreen/images/mag-glass-icon.png">
          <a:hlinkClick xmlns:r="http://schemas.openxmlformats.org/officeDocument/2006/relationships" r:id="rId39" tgtFrame="_blank"/>
          <a:extLst>
            <a:ext uri="{FF2B5EF4-FFF2-40B4-BE49-F238E27FC236}">
              <a16:creationId xmlns:a16="http://schemas.microsoft.com/office/drawing/2014/main" xmlns="" id="{2BAA5EFD-F34C-4154-B602-32A430D3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003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333375</xdr:colOff>
      <xdr:row>171</xdr:row>
      <xdr:rowOff>66675</xdr:rowOff>
    </xdr:to>
    <xdr:pic>
      <xdr:nvPicPr>
        <xdr:cNvPr id="40" name="Picture 39" descr="https://www.followthemoney.org/themes/ftmgreen/images/mag-glass-icon.png">
          <a:hlinkClick xmlns:r="http://schemas.openxmlformats.org/officeDocument/2006/relationships" r:id="rId40" tgtFrame="_blank"/>
          <a:extLst>
            <a:ext uri="{FF2B5EF4-FFF2-40B4-BE49-F238E27FC236}">
              <a16:creationId xmlns:a16="http://schemas.microsoft.com/office/drawing/2014/main" xmlns="" id="{1157E9C1-7B86-4031-81D2-768B8F72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919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333375</xdr:colOff>
      <xdr:row>178</xdr:row>
      <xdr:rowOff>66675</xdr:rowOff>
    </xdr:to>
    <xdr:pic>
      <xdr:nvPicPr>
        <xdr:cNvPr id="41" name="Picture 40" descr="https://www.followthemoney.org/themes/ftmgreen/images/mag-glass-icon.png">
          <a:hlinkClick xmlns:r="http://schemas.openxmlformats.org/officeDocument/2006/relationships" r:id="rId41" tgtFrame="_blank"/>
          <a:extLst>
            <a:ext uri="{FF2B5EF4-FFF2-40B4-BE49-F238E27FC236}">
              <a16:creationId xmlns:a16="http://schemas.microsoft.com/office/drawing/2014/main" xmlns="" id="{CA34224E-FCB4-4ECA-9D6F-5E5F223F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519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333375</xdr:colOff>
      <xdr:row>87</xdr:row>
      <xdr:rowOff>38100</xdr:rowOff>
    </xdr:to>
    <xdr:pic>
      <xdr:nvPicPr>
        <xdr:cNvPr id="42" name="Picture 41" descr="https://www.followthemoney.org/themes/ftmgreen/images/mag-glass-icon.png">
          <a:hlinkClick xmlns:r="http://schemas.openxmlformats.org/officeDocument/2006/relationships" r:id="rId42" tgtFrame="_blank"/>
          <a:extLst>
            <a:ext uri="{FF2B5EF4-FFF2-40B4-BE49-F238E27FC236}">
              <a16:creationId xmlns:a16="http://schemas.microsoft.com/office/drawing/2014/main" xmlns="" id="{03DB577B-A800-4D0D-A9D9-9CDFBCF1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831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333375</xdr:colOff>
      <xdr:row>149</xdr:row>
      <xdr:rowOff>57150</xdr:rowOff>
    </xdr:to>
    <xdr:pic>
      <xdr:nvPicPr>
        <xdr:cNvPr id="43" name="Picture 42" descr="https://www.followthemoney.org/themes/ftmgreen/images/mag-glass-icon.png">
          <a:hlinkClick xmlns:r="http://schemas.openxmlformats.org/officeDocument/2006/relationships" r:id="rId43" tgtFrame="_blank"/>
          <a:extLst>
            <a:ext uri="{FF2B5EF4-FFF2-40B4-BE49-F238E27FC236}">
              <a16:creationId xmlns:a16="http://schemas.microsoft.com/office/drawing/2014/main" xmlns="" id="{B07A44BE-0ACB-49F3-9E98-C7BA1FE6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575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333375</xdr:colOff>
      <xdr:row>42</xdr:row>
      <xdr:rowOff>28575</xdr:rowOff>
    </xdr:to>
    <xdr:pic>
      <xdr:nvPicPr>
        <xdr:cNvPr id="44" name="Picture 43" descr="https://www.followthemoney.org/themes/ftmgreen/images/mag-glass-icon.png">
          <a:hlinkClick xmlns:r="http://schemas.openxmlformats.org/officeDocument/2006/relationships" r:id="rId44" tgtFrame="_blank"/>
          <a:extLst>
            <a:ext uri="{FF2B5EF4-FFF2-40B4-BE49-F238E27FC236}">
              <a16:creationId xmlns:a16="http://schemas.microsoft.com/office/drawing/2014/main" xmlns="" id="{0C7C2B63-14B6-4AEC-B169-DF801D4F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287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333375</xdr:colOff>
      <xdr:row>90</xdr:row>
      <xdr:rowOff>38100</xdr:rowOff>
    </xdr:to>
    <xdr:pic>
      <xdr:nvPicPr>
        <xdr:cNvPr id="45" name="Picture 44" descr="https://www.followthemoney.org/themes/ftmgreen/images/mag-glass-icon.png">
          <a:hlinkClick xmlns:r="http://schemas.openxmlformats.org/officeDocument/2006/relationships" r:id="rId45" tgtFrame="_blank"/>
          <a:extLst>
            <a:ext uri="{FF2B5EF4-FFF2-40B4-BE49-F238E27FC236}">
              <a16:creationId xmlns:a16="http://schemas.microsoft.com/office/drawing/2014/main" xmlns="" id="{4607559B-DA88-4B7B-BD3A-8CAA6876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516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333375</xdr:colOff>
      <xdr:row>154</xdr:row>
      <xdr:rowOff>66675</xdr:rowOff>
    </xdr:to>
    <xdr:pic>
      <xdr:nvPicPr>
        <xdr:cNvPr id="46" name="Picture 45" descr="https://www.followthemoney.org/themes/ftmgreen/images/mag-glass-icon.png">
          <a:hlinkClick xmlns:r="http://schemas.openxmlformats.org/officeDocument/2006/relationships" r:id="rId46" tgtFrame="_blank"/>
          <a:extLst>
            <a:ext uri="{FF2B5EF4-FFF2-40B4-BE49-F238E27FC236}">
              <a16:creationId xmlns:a16="http://schemas.microsoft.com/office/drawing/2014/main" xmlns="" id="{F20B5922-ECE8-4DCD-910E-5DE55F98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490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333375</xdr:colOff>
      <xdr:row>34</xdr:row>
      <xdr:rowOff>28575</xdr:rowOff>
    </xdr:to>
    <xdr:pic>
      <xdr:nvPicPr>
        <xdr:cNvPr id="47" name="Picture 46" descr="https://www.followthemoney.org/themes/ftmgreen/images/mag-glass-icon.png">
          <a:hlinkClick xmlns:r="http://schemas.openxmlformats.org/officeDocument/2006/relationships" r:id="rId47" tgtFrame="_blank"/>
          <a:extLst>
            <a:ext uri="{FF2B5EF4-FFF2-40B4-BE49-F238E27FC236}">
              <a16:creationId xmlns:a16="http://schemas.microsoft.com/office/drawing/2014/main" xmlns="" id="{F6315680-A369-4C58-8F6D-4FB2879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458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333375</xdr:colOff>
      <xdr:row>142</xdr:row>
      <xdr:rowOff>38100</xdr:rowOff>
    </xdr:to>
    <xdr:pic>
      <xdr:nvPicPr>
        <xdr:cNvPr id="48" name="Picture 47" descr="https://www.followthemoney.org/themes/ftmgreen/images/mag-glass-icon.png">
          <a:hlinkClick xmlns:r="http://schemas.openxmlformats.org/officeDocument/2006/relationships" r:id="rId48" tgtFrame="_blank"/>
          <a:extLst>
            <a:ext uri="{FF2B5EF4-FFF2-40B4-BE49-F238E27FC236}">
              <a16:creationId xmlns:a16="http://schemas.microsoft.com/office/drawing/2014/main" xmlns="" id="{66A7E292-B820-46F8-AA7C-4555C4C3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800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333375</xdr:colOff>
      <xdr:row>57</xdr:row>
      <xdr:rowOff>38100</xdr:rowOff>
    </xdr:to>
    <xdr:pic>
      <xdr:nvPicPr>
        <xdr:cNvPr id="49" name="Picture 48" descr="https://www.followthemoney.org/themes/ftmgreen/images/mag-glass-icon.png">
          <a:hlinkClick xmlns:r="http://schemas.openxmlformats.org/officeDocument/2006/relationships" r:id="rId49" tgtFrame="_blank"/>
          <a:extLst>
            <a:ext uri="{FF2B5EF4-FFF2-40B4-BE49-F238E27FC236}">
              <a16:creationId xmlns:a16="http://schemas.microsoft.com/office/drawing/2014/main" xmlns="" id="{585763C9-96E9-43D2-BDFC-6D6BC940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744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333375</xdr:colOff>
      <xdr:row>72</xdr:row>
      <xdr:rowOff>38100</xdr:rowOff>
    </xdr:to>
    <xdr:pic>
      <xdr:nvPicPr>
        <xdr:cNvPr id="50" name="Picture 49" descr="https://www.followthemoney.org/themes/ftmgreen/images/mag-glass-icon.png">
          <a:hlinkClick xmlns:r="http://schemas.openxmlformats.org/officeDocument/2006/relationships" r:id="rId50" tgtFrame="_blank"/>
          <a:extLst>
            <a:ext uri="{FF2B5EF4-FFF2-40B4-BE49-F238E27FC236}">
              <a16:creationId xmlns:a16="http://schemas.microsoft.com/office/drawing/2014/main" xmlns="" id="{F85D8C1C-40A6-4AE7-8943-48560F8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173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333375</xdr:colOff>
      <xdr:row>120</xdr:row>
      <xdr:rowOff>66675</xdr:rowOff>
    </xdr:to>
    <xdr:pic>
      <xdr:nvPicPr>
        <xdr:cNvPr id="51" name="Picture 50" descr="https://www.followthemoney.org/themes/ftmgreen/images/mag-glass-icon.png">
          <a:hlinkClick xmlns:r="http://schemas.openxmlformats.org/officeDocument/2006/relationships" r:id="rId51" tgtFrame="_blank"/>
          <a:extLst>
            <a:ext uri="{FF2B5EF4-FFF2-40B4-BE49-F238E27FC236}">
              <a16:creationId xmlns:a16="http://schemas.microsoft.com/office/drawing/2014/main" xmlns="" id="{CDD076F1-A908-4CF4-85DD-2C0F4DE7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632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333375</xdr:colOff>
      <xdr:row>62</xdr:row>
      <xdr:rowOff>38100</xdr:rowOff>
    </xdr:to>
    <xdr:pic>
      <xdr:nvPicPr>
        <xdr:cNvPr id="52" name="Picture 51" descr="https://www.followthemoney.org/themes/ftmgreen/images/mag-glass-icon.png">
          <a:hlinkClick xmlns:r="http://schemas.openxmlformats.org/officeDocument/2006/relationships" r:id="rId52" tgtFrame="_blank"/>
          <a:extLst>
            <a:ext uri="{FF2B5EF4-FFF2-40B4-BE49-F238E27FC236}">
              <a16:creationId xmlns:a16="http://schemas.microsoft.com/office/drawing/2014/main" xmlns="" id="{1A716D0E-6EFD-45EA-85F6-86E0B347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887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333375</xdr:colOff>
      <xdr:row>54</xdr:row>
      <xdr:rowOff>38100</xdr:rowOff>
    </xdr:to>
    <xdr:pic>
      <xdr:nvPicPr>
        <xdr:cNvPr id="53" name="Picture 52" descr="https://www.followthemoney.org/themes/ftmgreen/images/mag-glass-icon.png">
          <a:hlinkClick xmlns:r="http://schemas.openxmlformats.org/officeDocument/2006/relationships" r:id="rId53" tgtFrame="_blank"/>
          <a:extLst>
            <a:ext uri="{FF2B5EF4-FFF2-40B4-BE49-F238E27FC236}">
              <a16:creationId xmlns:a16="http://schemas.microsoft.com/office/drawing/2014/main" xmlns="" id="{D92E9681-A220-4835-8AB3-DC2F942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058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333375</xdr:colOff>
      <xdr:row>152</xdr:row>
      <xdr:rowOff>66675</xdr:rowOff>
    </xdr:to>
    <xdr:pic>
      <xdr:nvPicPr>
        <xdr:cNvPr id="54" name="Picture 53" descr="https://www.followthemoney.org/themes/ftmgreen/images/mag-glass-icon.png">
          <a:hlinkClick xmlns:r="http://schemas.openxmlformats.org/officeDocument/2006/relationships" r:id="rId54" tgtFrame="_blank"/>
          <a:extLst>
            <a:ext uri="{FF2B5EF4-FFF2-40B4-BE49-F238E27FC236}">
              <a16:creationId xmlns:a16="http://schemas.microsoft.com/office/drawing/2014/main" xmlns="" id="{B61DAD8F-B481-4AF8-920D-C09A5C68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032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333375</xdr:colOff>
      <xdr:row>147</xdr:row>
      <xdr:rowOff>66675</xdr:rowOff>
    </xdr:to>
    <xdr:pic>
      <xdr:nvPicPr>
        <xdr:cNvPr id="55" name="Picture 54" descr="https://www.followthemoney.org/themes/ftmgreen/images/mag-glass-icon.png">
          <a:hlinkClick xmlns:r="http://schemas.openxmlformats.org/officeDocument/2006/relationships" r:id="rId55" tgtFrame="_blank"/>
          <a:extLst>
            <a:ext uri="{FF2B5EF4-FFF2-40B4-BE49-F238E27FC236}">
              <a16:creationId xmlns:a16="http://schemas.microsoft.com/office/drawing/2014/main" xmlns="" id="{9E138DC5-1EC3-4995-80F0-29C23D29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118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333375</xdr:colOff>
      <xdr:row>49</xdr:row>
      <xdr:rowOff>38100</xdr:rowOff>
    </xdr:to>
    <xdr:pic>
      <xdr:nvPicPr>
        <xdr:cNvPr id="56" name="Picture 55" descr="https://www.followthemoney.org/themes/ftmgreen/images/mag-glass-icon.png">
          <a:hlinkClick xmlns:r="http://schemas.openxmlformats.org/officeDocument/2006/relationships" r:id="rId56" tgtFrame="_blank"/>
          <a:extLst>
            <a:ext uri="{FF2B5EF4-FFF2-40B4-BE49-F238E27FC236}">
              <a16:creationId xmlns:a16="http://schemas.microsoft.com/office/drawing/2014/main" xmlns="" id="{ED67E1F3-38AE-4739-9E58-C318F11F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91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333375</xdr:colOff>
      <xdr:row>41</xdr:row>
      <xdr:rowOff>28575</xdr:rowOff>
    </xdr:to>
    <xdr:pic>
      <xdr:nvPicPr>
        <xdr:cNvPr id="57" name="Picture 56" descr="https://www.followthemoney.org/themes/ftmgreen/images/mag-glass-icon.png">
          <a:hlinkClick xmlns:r="http://schemas.openxmlformats.org/officeDocument/2006/relationships" r:id="rId57" tgtFrame="_blank"/>
          <a:extLst>
            <a:ext uri="{FF2B5EF4-FFF2-40B4-BE49-F238E27FC236}">
              <a16:creationId xmlns:a16="http://schemas.microsoft.com/office/drawing/2014/main" xmlns="" id="{5B2E46E4-93BB-4771-BD58-DADF9B0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058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333375</xdr:colOff>
      <xdr:row>180</xdr:row>
      <xdr:rowOff>66675</xdr:rowOff>
    </xdr:to>
    <xdr:pic>
      <xdr:nvPicPr>
        <xdr:cNvPr id="58" name="Picture 57" descr="https://www.followthemoney.org/themes/ftmgreen/images/mag-glass-icon.png">
          <a:hlinkClick xmlns:r="http://schemas.openxmlformats.org/officeDocument/2006/relationships" r:id="rId58" tgtFrame="_blank"/>
          <a:extLst>
            <a:ext uri="{FF2B5EF4-FFF2-40B4-BE49-F238E27FC236}">
              <a16:creationId xmlns:a16="http://schemas.microsoft.com/office/drawing/2014/main" xmlns="" id="{64FA02A2-0689-40B3-9798-4C0CC5C9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976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333375</xdr:colOff>
      <xdr:row>158</xdr:row>
      <xdr:rowOff>66675</xdr:rowOff>
    </xdr:to>
    <xdr:pic>
      <xdr:nvPicPr>
        <xdr:cNvPr id="59" name="Picture 58" descr="https://www.followthemoney.org/themes/ftmgreen/images/mag-glass-icon.png">
          <a:hlinkClick xmlns:r="http://schemas.openxmlformats.org/officeDocument/2006/relationships" r:id="rId59" tgtFrame="_blank"/>
          <a:extLst>
            <a:ext uri="{FF2B5EF4-FFF2-40B4-BE49-F238E27FC236}">
              <a16:creationId xmlns:a16="http://schemas.microsoft.com/office/drawing/2014/main" xmlns="" id="{65ACAF52-617B-4FED-A681-2F6178AA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404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333375</xdr:colOff>
      <xdr:row>16</xdr:row>
      <xdr:rowOff>28575</xdr:rowOff>
    </xdr:to>
    <xdr:pic>
      <xdr:nvPicPr>
        <xdr:cNvPr id="60" name="Picture 59" descr="https://www.followthemoney.org/themes/ftmgreen/images/mag-glass-icon.png">
          <a:hlinkClick xmlns:r="http://schemas.openxmlformats.org/officeDocument/2006/relationships" r:id="rId60" tgtFrame="_blank"/>
          <a:extLst>
            <a:ext uri="{FF2B5EF4-FFF2-40B4-BE49-F238E27FC236}">
              <a16:creationId xmlns:a16="http://schemas.microsoft.com/office/drawing/2014/main" xmlns="" id="{4B0369EA-6658-4091-84E1-E105D6E3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57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56</xdr:row>
      <xdr:rowOff>38100</xdr:rowOff>
    </xdr:to>
    <xdr:pic>
      <xdr:nvPicPr>
        <xdr:cNvPr id="61" name="Picture 60" descr="https://www.followthemoney.org/themes/ftmgreen/images/mag-glass-icon.png">
          <a:hlinkClick xmlns:r="http://schemas.openxmlformats.org/officeDocument/2006/relationships" r:id="rId61" tgtFrame="_blank"/>
          <a:extLst>
            <a:ext uri="{FF2B5EF4-FFF2-40B4-BE49-F238E27FC236}">
              <a16:creationId xmlns:a16="http://schemas.microsoft.com/office/drawing/2014/main" xmlns="" id="{C026D0D1-F727-4EFF-A93C-48355DE3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515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333375</xdr:colOff>
      <xdr:row>63</xdr:row>
      <xdr:rowOff>38100</xdr:rowOff>
    </xdr:to>
    <xdr:pic>
      <xdr:nvPicPr>
        <xdr:cNvPr id="62" name="Picture 61" descr="https://www.followthemoney.org/themes/ftmgreen/images/mag-glass-icon.png">
          <a:hlinkClick xmlns:r="http://schemas.openxmlformats.org/officeDocument/2006/relationships" r:id="rId62" tgtFrame="_blank"/>
          <a:extLst>
            <a:ext uri="{FF2B5EF4-FFF2-40B4-BE49-F238E27FC236}">
              <a16:creationId xmlns:a16="http://schemas.microsoft.com/office/drawing/2014/main" xmlns="" id="{EC0CBF55-3C10-4C15-97DA-B58A9120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116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333375</xdr:colOff>
      <xdr:row>80</xdr:row>
      <xdr:rowOff>38100</xdr:rowOff>
    </xdr:to>
    <xdr:pic>
      <xdr:nvPicPr>
        <xdr:cNvPr id="63" name="Picture 62" descr="https://www.followthemoney.org/themes/ftmgreen/images/mag-glass-icon.png">
          <a:hlinkClick xmlns:r="http://schemas.openxmlformats.org/officeDocument/2006/relationships" r:id="rId63" tgtFrame="_blank"/>
          <a:extLst>
            <a:ext uri="{FF2B5EF4-FFF2-40B4-BE49-F238E27FC236}">
              <a16:creationId xmlns:a16="http://schemas.microsoft.com/office/drawing/2014/main" xmlns="" id="{A1496EEA-F8AD-4842-AF0B-542FEA00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230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333375</xdr:colOff>
      <xdr:row>40</xdr:row>
      <xdr:rowOff>28575</xdr:rowOff>
    </xdr:to>
    <xdr:pic>
      <xdr:nvPicPr>
        <xdr:cNvPr id="64" name="Picture 63" descr="https://www.followthemoney.org/themes/ftmgreen/images/mag-glass-icon.png">
          <a:hlinkClick xmlns:r="http://schemas.openxmlformats.org/officeDocument/2006/relationships" r:id="rId64" tgtFrame="_blank"/>
          <a:extLst>
            <a:ext uri="{FF2B5EF4-FFF2-40B4-BE49-F238E27FC236}">
              <a16:creationId xmlns:a16="http://schemas.microsoft.com/office/drawing/2014/main" xmlns="" id="{E18FA474-E14E-466B-8254-F2E02792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829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333375</xdr:colOff>
      <xdr:row>129</xdr:row>
      <xdr:rowOff>66675</xdr:rowOff>
    </xdr:to>
    <xdr:pic>
      <xdr:nvPicPr>
        <xdr:cNvPr id="65" name="Picture 64" descr="https://www.followthemoney.org/themes/ftmgreen/images/mag-glass-icon.png">
          <a:hlinkClick xmlns:r="http://schemas.openxmlformats.org/officeDocument/2006/relationships" r:id="rId65" tgtFrame="_blank"/>
          <a:extLst>
            <a:ext uri="{FF2B5EF4-FFF2-40B4-BE49-F238E27FC236}">
              <a16:creationId xmlns:a16="http://schemas.microsoft.com/office/drawing/2014/main" xmlns="" id="{771EED08-E54C-49CA-AC3F-EE19CECC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689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333375</xdr:colOff>
      <xdr:row>8</xdr:row>
      <xdr:rowOff>28575</xdr:rowOff>
    </xdr:to>
    <xdr:pic>
      <xdr:nvPicPr>
        <xdr:cNvPr id="66" name="Picture 65" descr="https://www.followthemoney.org/themes/ftmgreen/images/mag-glass-icon.png">
          <a:hlinkClick xmlns:r="http://schemas.openxmlformats.org/officeDocument/2006/relationships" r:id="rId66" tgtFrame="_blank"/>
          <a:extLst>
            <a:ext uri="{FF2B5EF4-FFF2-40B4-BE49-F238E27FC236}">
              <a16:creationId xmlns:a16="http://schemas.microsoft.com/office/drawing/2014/main" xmlns="" id="{74088796-ECED-4470-AC87-0A6D68ED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28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333375</xdr:colOff>
      <xdr:row>30</xdr:row>
      <xdr:rowOff>28575</xdr:rowOff>
    </xdr:to>
    <xdr:pic>
      <xdr:nvPicPr>
        <xdr:cNvPr id="67" name="Picture 66" descr="https://www.followthemoney.org/themes/ftmgreen/images/mag-glass-icon.png">
          <a:hlinkClick xmlns:r="http://schemas.openxmlformats.org/officeDocument/2006/relationships" r:id="rId67" tgtFrame="_blank"/>
          <a:extLst>
            <a:ext uri="{FF2B5EF4-FFF2-40B4-BE49-F238E27FC236}">
              <a16:creationId xmlns:a16="http://schemas.microsoft.com/office/drawing/2014/main" xmlns="" id="{391A6370-ECF9-469A-BFD3-E0BCA7B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315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333375</xdr:colOff>
      <xdr:row>24</xdr:row>
      <xdr:rowOff>28575</xdr:rowOff>
    </xdr:to>
    <xdr:pic>
      <xdr:nvPicPr>
        <xdr:cNvPr id="68" name="Picture 67" descr="https://www.followthemoney.org/themes/ftmgreen/images/mag-glass-icon.png">
          <a:hlinkClick xmlns:r="http://schemas.openxmlformats.org/officeDocument/2006/relationships" r:id="rId68" tgtFrame="_blank"/>
          <a:extLst>
            <a:ext uri="{FF2B5EF4-FFF2-40B4-BE49-F238E27FC236}">
              <a16:creationId xmlns:a16="http://schemas.microsoft.com/office/drawing/2014/main" xmlns="" id="{EA11F068-2F96-42A0-8E8C-523EC4E7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715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333375</xdr:colOff>
      <xdr:row>149</xdr:row>
      <xdr:rowOff>57150</xdr:rowOff>
    </xdr:to>
    <xdr:pic>
      <xdr:nvPicPr>
        <xdr:cNvPr id="69" name="Picture 68" descr="https://www.followthemoney.org/themes/ftmgreen/images/mag-glass-icon.png">
          <a:hlinkClick xmlns:r="http://schemas.openxmlformats.org/officeDocument/2006/relationships" r:id="rId69" tgtFrame="_blank"/>
          <a:extLst>
            <a:ext uri="{FF2B5EF4-FFF2-40B4-BE49-F238E27FC236}">
              <a16:creationId xmlns:a16="http://schemas.microsoft.com/office/drawing/2014/main" xmlns="" id="{6373C4AE-2C82-4053-8B27-3935618B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772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333375</xdr:colOff>
      <xdr:row>117</xdr:row>
      <xdr:rowOff>57150</xdr:rowOff>
    </xdr:to>
    <xdr:pic>
      <xdr:nvPicPr>
        <xdr:cNvPr id="70" name="Picture 69" descr="https://www.followthemoney.org/themes/ftmgreen/images/mag-glass-icon.png">
          <a:hlinkClick xmlns:r="http://schemas.openxmlformats.org/officeDocument/2006/relationships" r:id="rId70" tgtFrame="_blank"/>
          <a:extLst>
            <a:ext uri="{FF2B5EF4-FFF2-40B4-BE49-F238E27FC236}">
              <a16:creationId xmlns:a16="http://schemas.microsoft.com/office/drawing/2014/main" xmlns="" id="{FAD84C91-C3FD-4C8D-A437-1A68D2A2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9368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333375</xdr:colOff>
      <xdr:row>88</xdr:row>
      <xdr:rowOff>38100</xdr:rowOff>
    </xdr:to>
    <xdr:pic>
      <xdr:nvPicPr>
        <xdr:cNvPr id="71" name="Picture 70" descr="https://www.followthemoney.org/themes/ftmgreen/images/mag-glass-icon.png">
          <a:hlinkClick xmlns:r="http://schemas.openxmlformats.org/officeDocument/2006/relationships" r:id="rId71" tgtFrame="_blank"/>
          <a:extLst>
            <a:ext uri="{FF2B5EF4-FFF2-40B4-BE49-F238E27FC236}">
              <a16:creationId xmlns:a16="http://schemas.microsoft.com/office/drawing/2014/main" xmlns="" id="{72AA5A8F-2645-4FA0-8B06-024B1C37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059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333375</xdr:colOff>
      <xdr:row>114</xdr:row>
      <xdr:rowOff>66675</xdr:rowOff>
    </xdr:to>
    <xdr:pic>
      <xdr:nvPicPr>
        <xdr:cNvPr id="72" name="Picture 71" descr="https://www.followthemoney.org/themes/ftmgreen/images/mag-glass-icon.png">
          <a:hlinkClick xmlns:r="http://schemas.openxmlformats.org/officeDocument/2006/relationships" r:id="rId72" tgtFrame="_blank"/>
          <a:extLst>
            <a:ext uri="{FF2B5EF4-FFF2-40B4-BE49-F238E27FC236}">
              <a16:creationId xmlns:a16="http://schemas.microsoft.com/office/drawing/2014/main" xmlns="" id="{FF9E8E62-3CC4-4745-9FFC-40D70280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2415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333375</xdr:colOff>
      <xdr:row>27</xdr:row>
      <xdr:rowOff>28575</xdr:rowOff>
    </xdr:to>
    <xdr:pic>
      <xdr:nvPicPr>
        <xdr:cNvPr id="73" name="Picture 72" descr="https://www.followthemoney.org/themes/ftmgreen/images/mag-glass-icon.png">
          <a:hlinkClick xmlns:r="http://schemas.openxmlformats.org/officeDocument/2006/relationships" r:id="rId73" tgtFrame="_blank"/>
          <a:extLst>
            <a:ext uri="{FF2B5EF4-FFF2-40B4-BE49-F238E27FC236}">
              <a16:creationId xmlns:a16="http://schemas.microsoft.com/office/drawing/2014/main" xmlns="" id="{DF376CDF-06F4-4058-8705-B89FD44A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629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67</xdr:row>
      <xdr:rowOff>38100</xdr:rowOff>
    </xdr:to>
    <xdr:pic>
      <xdr:nvPicPr>
        <xdr:cNvPr id="74" name="Picture 73" descr="https://www.followthemoney.org/themes/ftmgreen/images/mag-glass-icon.png">
          <a:hlinkClick xmlns:r="http://schemas.openxmlformats.org/officeDocument/2006/relationships" r:id="rId74" tgtFrame="_blank"/>
          <a:extLst>
            <a:ext uri="{FF2B5EF4-FFF2-40B4-BE49-F238E27FC236}">
              <a16:creationId xmlns:a16="http://schemas.microsoft.com/office/drawing/2014/main" xmlns="" id="{4C24449D-1F32-4BB3-9DD7-1CDB81D4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030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333375</xdr:colOff>
      <xdr:row>26</xdr:row>
      <xdr:rowOff>28575</xdr:rowOff>
    </xdr:to>
    <xdr:pic>
      <xdr:nvPicPr>
        <xdr:cNvPr id="75" name="Picture 74" descr="https://www.followthemoney.org/themes/ftmgreen/images/mag-glass-icon.png">
          <a:hlinkClick xmlns:r="http://schemas.openxmlformats.org/officeDocument/2006/relationships" r:id="rId75" tgtFrame="_blank"/>
          <a:extLst>
            <a:ext uri="{FF2B5EF4-FFF2-40B4-BE49-F238E27FC236}">
              <a16:creationId xmlns:a16="http://schemas.microsoft.com/office/drawing/2014/main" xmlns="" id="{7E71D632-1728-4DC4-B0CE-87C95D82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400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333375</xdr:colOff>
      <xdr:row>137</xdr:row>
      <xdr:rowOff>66675</xdr:rowOff>
    </xdr:to>
    <xdr:pic>
      <xdr:nvPicPr>
        <xdr:cNvPr id="76" name="Picture 75" descr="https://www.followthemoney.org/themes/ftmgreen/images/mag-glass-icon.png">
          <a:hlinkClick xmlns:r="http://schemas.openxmlformats.org/officeDocument/2006/relationships" r:id="rId76" tgtFrame="_blank"/>
          <a:extLst>
            <a:ext uri="{FF2B5EF4-FFF2-40B4-BE49-F238E27FC236}">
              <a16:creationId xmlns:a16="http://schemas.microsoft.com/office/drawing/2014/main" xmlns="" id="{4CD10D5D-652A-4F60-811B-77070D1B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289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333375</xdr:colOff>
      <xdr:row>39</xdr:row>
      <xdr:rowOff>28575</xdr:rowOff>
    </xdr:to>
    <xdr:pic>
      <xdr:nvPicPr>
        <xdr:cNvPr id="77" name="Picture 76" descr="https://www.followthemoney.org/themes/ftmgreen/images/mag-glass-icon.png">
          <a:hlinkClick xmlns:r="http://schemas.openxmlformats.org/officeDocument/2006/relationships" r:id="rId77" tgtFrame="_blank"/>
          <a:extLst>
            <a:ext uri="{FF2B5EF4-FFF2-40B4-BE49-F238E27FC236}">
              <a16:creationId xmlns:a16="http://schemas.microsoft.com/office/drawing/2014/main" xmlns="" id="{00E49652-9FC8-475F-AAAF-A2A3C753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601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333375</xdr:colOff>
      <xdr:row>130</xdr:row>
      <xdr:rowOff>66675</xdr:rowOff>
    </xdr:to>
    <xdr:pic>
      <xdr:nvPicPr>
        <xdr:cNvPr id="78" name="Picture 77" descr="https://www.followthemoney.org/themes/ftmgreen/images/mag-glass-icon.png">
          <a:hlinkClick xmlns:r="http://schemas.openxmlformats.org/officeDocument/2006/relationships" r:id="rId78" tgtFrame="_blank"/>
          <a:extLst>
            <a:ext uri="{FF2B5EF4-FFF2-40B4-BE49-F238E27FC236}">
              <a16:creationId xmlns:a16="http://schemas.microsoft.com/office/drawing/2014/main" xmlns="" id="{A222400D-CB0E-431E-8357-CBE931B8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918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333375</xdr:colOff>
      <xdr:row>58</xdr:row>
      <xdr:rowOff>38100</xdr:rowOff>
    </xdr:to>
    <xdr:pic>
      <xdr:nvPicPr>
        <xdr:cNvPr id="79" name="Picture 78" descr="https://www.followthemoney.org/themes/ftmgreen/images/mag-glass-icon.png">
          <a:hlinkClick xmlns:r="http://schemas.openxmlformats.org/officeDocument/2006/relationships" r:id="rId79" tgtFrame="_blank"/>
          <a:extLst>
            <a:ext uri="{FF2B5EF4-FFF2-40B4-BE49-F238E27FC236}">
              <a16:creationId xmlns:a16="http://schemas.microsoft.com/office/drawing/2014/main" xmlns="" id="{BE23DA34-7C37-40DD-9E06-D85EC6CA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973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172</xdr:row>
      <xdr:rowOff>0</xdr:rowOff>
    </xdr:from>
    <xdr:to>
      <xdr:col>8</xdr:col>
      <xdr:colOff>333375</xdr:colOff>
      <xdr:row>173</xdr:row>
      <xdr:rowOff>66675</xdr:rowOff>
    </xdr:to>
    <xdr:pic>
      <xdr:nvPicPr>
        <xdr:cNvPr id="80" name="Picture 79" descr="https://www.followthemoney.org/themes/ftmgreen/images/mag-glass-icon.png">
          <a:hlinkClick xmlns:r="http://schemas.openxmlformats.org/officeDocument/2006/relationships" r:id="rId80" tgtFrame="_blank"/>
          <a:extLst>
            <a:ext uri="{FF2B5EF4-FFF2-40B4-BE49-F238E27FC236}">
              <a16:creationId xmlns:a16="http://schemas.microsoft.com/office/drawing/2014/main" xmlns="" id="{614E143F-35AE-4FBE-B532-A92283E7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376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333375</xdr:colOff>
      <xdr:row>121</xdr:row>
      <xdr:rowOff>66675</xdr:rowOff>
    </xdr:to>
    <xdr:pic>
      <xdr:nvPicPr>
        <xdr:cNvPr id="81" name="Picture 80" descr="https://www.followthemoney.org/themes/ftmgreen/images/mag-glass-icon.png">
          <a:hlinkClick xmlns:r="http://schemas.openxmlformats.org/officeDocument/2006/relationships" r:id="rId81" tgtFrame="_blank"/>
          <a:extLst>
            <a:ext uri="{FF2B5EF4-FFF2-40B4-BE49-F238E27FC236}">
              <a16:creationId xmlns:a16="http://schemas.microsoft.com/office/drawing/2014/main" xmlns="" id="{2F9C164E-3C13-4BF8-95DB-8C72C323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860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333375</xdr:colOff>
      <xdr:row>122</xdr:row>
      <xdr:rowOff>66675</xdr:rowOff>
    </xdr:to>
    <xdr:pic>
      <xdr:nvPicPr>
        <xdr:cNvPr id="82" name="Picture 81" descr="https://www.followthemoney.org/themes/ftmgreen/images/mag-glass-icon.png">
          <a:hlinkClick xmlns:r="http://schemas.openxmlformats.org/officeDocument/2006/relationships" r:id="rId82" tgtFrame="_blank"/>
          <a:extLst>
            <a:ext uri="{FF2B5EF4-FFF2-40B4-BE49-F238E27FC236}">
              <a16:creationId xmlns:a16="http://schemas.microsoft.com/office/drawing/2014/main" xmlns="" id="{57280251-86A9-4731-AD09-7E668C46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089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333375</xdr:colOff>
      <xdr:row>76</xdr:row>
      <xdr:rowOff>38100</xdr:rowOff>
    </xdr:to>
    <xdr:pic>
      <xdr:nvPicPr>
        <xdr:cNvPr id="83" name="Picture 82" descr="https://www.followthemoney.org/themes/ftmgreen/images/mag-glass-icon.png">
          <a:hlinkClick xmlns:r="http://schemas.openxmlformats.org/officeDocument/2006/relationships" r:id="rId83" tgtFrame="_blank"/>
          <a:extLst>
            <a:ext uri="{FF2B5EF4-FFF2-40B4-BE49-F238E27FC236}">
              <a16:creationId xmlns:a16="http://schemas.microsoft.com/office/drawing/2014/main" xmlns="" id="{BF0F70FD-7435-4B61-86B9-AE05C413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316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333375</xdr:colOff>
      <xdr:row>61</xdr:row>
      <xdr:rowOff>38100</xdr:rowOff>
    </xdr:to>
    <xdr:pic>
      <xdr:nvPicPr>
        <xdr:cNvPr id="84" name="Picture 83" descr="https://www.followthemoney.org/themes/ftmgreen/images/mag-glass-icon.png">
          <a:hlinkClick xmlns:r="http://schemas.openxmlformats.org/officeDocument/2006/relationships" r:id="rId84" tgtFrame="_blank"/>
          <a:extLst>
            <a:ext uri="{FF2B5EF4-FFF2-40B4-BE49-F238E27FC236}">
              <a16:creationId xmlns:a16="http://schemas.microsoft.com/office/drawing/2014/main" xmlns="" id="{04E79332-57DA-481A-B41D-6652E1AE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658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333375</xdr:colOff>
      <xdr:row>82</xdr:row>
      <xdr:rowOff>38100</xdr:rowOff>
    </xdr:to>
    <xdr:pic>
      <xdr:nvPicPr>
        <xdr:cNvPr id="85" name="Picture 84" descr="https://www.followthemoney.org/themes/ftmgreen/images/mag-glass-icon.png">
          <a:hlinkClick xmlns:r="http://schemas.openxmlformats.org/officeDocument/2006/relationships" r:id="rId85" tgtFrame="_blank"/>
          <a:extLst>
            <a:ext uri="{FF2B5EF4-FFF2-40B4-BE49-F238E27FC236}">
              <a16:creationId xmlns:a16="http://schemas.microsoft.com/office/drawing/2014/main" xmlns="" id="{81D7F06E-F6AD-4862-BBBD-F7CE5598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688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333375</xdr:colOff>
      <xdr:row>109</xdr:row>
      <xdr:rowOff>66675</xdr:rowOff>
    </xdr:to>
    <xdr:pic>
      <xdr:nvPicPr>
        <xdr:cNvPr id="86" name="Picture 85" descr="https://www.followthemoney.org/themes/ftmgreen/images/mag-glass-icon.png">
          <a:hlinkClick xmlns:r="http://schemas.openxmlformats.org/officeDocument/2006/relationships" r:id="rId86" tgtFrame="_blank"/>
          <a:extLst>
            <a:ext uri="{FF2B5EF4-FFF2-40B4-BE49-F238E27FC236}">
              <a16:creationId xmlns:a16="http://schemas.microsoft.com/office/drawing/2014/main" xmlns="" id="{488D100F-ABBC-4339-A09A-69FE69F5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0985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333375</xdr:colOff>
      <xdr:row>68</xdr:row>
      <xdr:rowOff>38100</xdr:rowOff>
    </xdr:to>
    <xdr:pic>
      <xdr:nvPicPr>
        <xdr:cNvPr id="87" name="Picture 86" descr="https://www.followthemoney.org/themes/ftmgreen/images/mag-glass-icon.png">
          <a:hlinkClick xmlns:r="http://schemas.openxmlformats.org/officeDocument/2006/relationships" r:id="rId87" tgtFrame="_blank"/>
          <a:extLst>
            <a:ext uri="{FF2B5EF4-FFF2-40B4-BE49-F238E27FC236}">
              <a16:creationId xmlns:a16="http://schemas.microsoft.com/office/drawing/2014/main" xmlns="" id="{DDCF8DCE-C8B6-4363-B7D2-5E6F19AC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259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23</xdr:row>
      <xdr:rowOff>28575</xdr:rowOff>
    </xdr:to>
    <xdr:pic>
      <xdr:nvPicPr>
        <xdr:cNvPr id="88" name="Picture 87" descr="https://www.followthemoney.org/themes/ftmgreen/images/mag-glass-icon.png">
          <a:hlinkClick xmlns:r="http://schemas.openxmlformats.org/officeDocument/2006/relationships" r:id="rId88" tgtFrame="_blank"/>
          <a:extLst>
            <a:ext uri="{FF2B5EF4-FFF2-40B4-BE49-F238E27FC236}">
              <a16:creationId xmlns:a16="http://schemas.microsoft.com/office/drawing/2014/main" xmlns="" id="{8CD65A23-06E3-405A-8D05-3A95A9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486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333375</xdr:colOff>
      <xdr:row>125</xdr:row>
      <xdr:rowOff>66675</xdr:rowOff>
    </xdr:to>
    <xdr:pic>
      <xdr:nvPicPr>
        <xdr:cNvPr id="89" name="Picture 88" descr="https://www.followthemoney.org/themes/ftmgreen/images/mag-glass-icon.png">
          <a:hlinkClick xmlns:r="http://schemas.openxmlformats.org/officeDocument/2006/relationships" r:id="rId89" tgtFrame="_blank"/>
          <a:extLst>
            <a:ext uri="{FF2B5EF4-FFF2-40B4-BE49-F238E27FC236}">
              <a16:creationId xmlns:a16="http://schemas.microsoft.com/office/drawing/2014/main" xmlns="" id="{354C8788-C378-404E-A658-03F7B380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775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333375</xdr:colOff>
      <xdr:row>174</xdr:row>
      <xdr:rowOff>66675</xdr:rowOff>
    </xdr:to>
    <xdr:pic>
      <xdr:nvPicPr>
        <xdr:cNvPr id="90" name="Picture 89" descr="https://www.followthemoney.org/themes/ftmgreen/images/mag-glass-icon.png">
          <a:hlinkClick xmlns:r="http://schemas.openxmlformats.org/officeDocument/2006/relationships" r:id="rId90" tgtFrame="_blank"/>
          <a:extLst>
            <a:ext uri="{FF2B5EF4-FFF2-40B4-BE49-F238E27FC236}">
              <a16:creationId xmlns:a16="http://schemas.microsoft.com/office/drawing/2014/main" xmlns="" id="{C285CEFE-E110-4598-86A9-3FB4E756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604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333375</xdr:colOff>
      <xdr:row>166</xdr:row>
      <xdr:rowOff>66675</xdr:rowOff>
    </xdr:to>
    <xdr:pic>
      <xdr:nvPicPr>
        <xdr:cNvPr id="91" name="Picture 90" descr="https://www.followthemoney.org/themes/ftmgreen/images/mag-glass-icon.png">
          <a:hlinkClick xmlns:r="http://schemas.openxmlformats.org/officeDocument/2006/relationships" r:id="rId91" tgtFrame="_blank"/>
          <a:extLst>
            <a:ext uri="{FF2B5EF4-FFF2-40B4-BE49-F238E27FC236}">
              <a16:creationId xmlns:a16="http://schemas.microsoft.com/office/drawing/2014/main" xmlns="" id="{8C162A6F-7D6F-4320-B1FC-B3D202C5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7776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333375</xdr:colOff>
      <xdr:row>71</xdr:row>
      <xdr:rowOff>38100</xdr:rowOff>
    </xdr:to>
    <xdr:pic>
      <xdr:nvPicPr>
        <xdr:cNvPr id="92" name="Picture 91" descr="https://www.followthemoney.org/themes/ftmgreen/images/mag-glass-icon.png">
          <a:hlinkClick xmlns:r="http://schemas.openxmlformats.org/officeDocument/2006/relationships" r:id="rId92" tgtFrame="_blank"/>
          <a:extLst>
            <a:ext uri="{FF2B5EF4-FFF2-40B4-BE49-F238E27FC236}">
              <a16:creationId xmlns:a16="http://schemas.microsoft.com/office/drawing/2014/main" xmlns="" id="{7102E2CC-6B6C-42FD-A249-29A2D4EC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944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333375</xdr:colOff>
      <xdr:row>81</xdr:row>
      <xdr:rowOff>38100</xdr:rowOff>
    </xdr:to>
    <xdr:pic>
      <xdr:nvPicPr>
        <xdr:cNvPr id="93" name="Picture 92" descr="https://www.followthemoney.org/themes/ftmgreen/images/mag-glass-icon.png">
          <a:hlinkClick xmlns:r="http://schemas.openxmlformats.org/officeDocument/2006/relationships" r:id="rId93" tgtFrame="_blank"/>
          <a:extLst>
            <a:ext uri="{FF2B5EF4-FFF2-40B4-BE49-F238E27FC236}">
              <a16:creationId xmlns:a16="http://schemas.microsoft.com/office/drawing/2014/main" xmlns="" id="{DE1DFC4E-A80D-496C-AF4C-A7A84455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459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333375</xdr:colOff>
      <xdr:row>43</xdr:row>
      <xdr:rowOff>28575</xdr:rowOff>
    </xdr:to>
    <xdr:pic>
      <xdr:nvPicPr>
        <xdr:cNvPr id="94" name="Picture 93" descr="https://www.followthemoney.org/themes/ftmgreen/images/mag-glass-icon.png">
          <a:hlinkClick xmlns:r="http://schemas.openxmlformats.org/officeDocument/2006/relationships" r:id="rId94" tgtFrame="_blank"/>
          <a:extLst>
            <a:ext uri="{FF2B5EF4-FFF2-40B4-BE49-F238E27FC236}">
              <a16:creationId xmlns:a16="http://schemas.microsoft.com/office/drawing/2014/main" xmlns="" id="{DDEB159F-7DF7-4C8A-B343-C7350D68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515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333375</xdr:colOff>
      <xdr:row>169</xdr:row>
      <xdr:rowOff>66675</xdr:rowOff>
    </xdr:to>
    <xdr:pic>
      <xdr:nvPicPr>
        <xdr:cNvPr id="95" name="Picture 94" descr="https://www.followthemoney.org/themes/ftmgreen/images/mag-glass-icon.png">
          <a:hlinkClick xmlns:r="http://schemas.openxmlformats.org/officeDocument/2006/relationships" r:id="rId95" tgtFrame="_blank"/>
          <a:extLst>
            <a:ext uri="{FF2B5EF4-FFF2-40B4-BE49-F238E27FC236}">
              <a16:creationId xmlns:a16="http://schemas.microsoft.com/office/drawing/2014/main" xmlns="" id="{E772237E-BA2A-4D7C-905F-FAB7C18E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461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333375</xdr:colOff>
      <xdr:row>123</xdr:row>
      <xdr:rowOff>66675</xdr:rowOff>
    </xdr:to>
    <xdr:pic>
      <xdr:nvPicPr>
        <xdr:cNvPr id="96" name="Picture 95" descr="https://www.followthemoney.org/themes/ftmgreen/images/mag-glass-icon.png">
          <a:hlinkClick xmlns:r="http://schemas.openxmlformats.org/officeDocument/2006/relationships" r:id="rId96" tgtFrame="_blank"/>
          <a:extLst>
            <a:ext uri="{FF2B5EF4-FFF2-40B4-BE49-F238E27FC236}">
              <a16:creationId xmlns:a16="http://schemas.microsoft.com/office/drawing/2014/main" xmlns="" id="{4BF0EB0A-F7CF-4D75-B0AF-C20AE00F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317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333375</xdr:colOff>
      <xdr:row>176</xdr:row>
      <xdr:rowOff>66675</xdr:rowOff>
    </xdr:to>
    <xdr:pic>
      <xdr:nvPicPr>
        <xdr:cNvPr id="97" name="Picture 96" descr="https://www.followthemoney.org/themes/ftmgreen/images/mag-glass-icon.png">
          <a:hlinkClick xmlns:r="http://schemas.openxmlformats.org/officeDocument/2006/relationships" r:id="rId97" tgtFrame="_blank"/>
          <a:extLst>
            <a:ext uri="{FF2B5EF4-FFF2-40B4-BE49-F238E27FC236}">
              <a16:creationId xmlns:a16="http://schemas.microsoft.com/office/drawing/2014/main" xmlns="" id="{7940634E-9B5C-4CDE-BB39-02B0A4E6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062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333375</xdr:colOff>
      <xdr:row>85</xdr:row>
      <xdr:rowOff>38100</xdr:rowOff>
    </xdr:to>
    <xdr:pic>
      <xdr:nvPicPr>
        <xdr:cNvPr id="98" name="Picture 97" descr="https://www.followthemoney.org/themes/ftmgreen/images/mag-glass-icon.png">
          <a:hlinkClick xmlns:r="http://schemas.openxmlformats.org/officeDocument/2006/relationships" r:id="rId98" tgtFrame="_blank"/>
          <a:extLst>
            <a:ext uri="{FF2B5EF4-FFF2-40B4-BE49-F238E27FC236}">
              <a16:creationId xmlns:a16="http://schemas.microsoft.com/office/drawing/2014/main" xmlns="" id="{530C89FE-1D05-4F3A-9513-683AB500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373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333375</xdr:colOff>
      <xdr:row>77</xdr:row>
      <xdr:rowOff>38100</xdr:rowOff>
    </xdr:to>
    <xdr:pic>
      <xdr:nvPicPr>
        <xdr:cNvPr id="99" name="Picture 98" descr="https://www.followthemoney.org/themes/ftmgreen/images/mag-glass-icon.png">
          <a:hlinkClick xmlns:r="http://schemas.openxmlformats.org/officeDocument/2006/relationships" r:id="rId99" tgtFrame="_blank"/>
          <a:extLst>
            <a:ext uri="{FF2B5EF4-FFF2-40B4-BE49-F238E27FC236}">
              <a16:creationId xmlns:a16="http://schemas.microsoft.com/office/drawing/2014/main" xmlns="" id="{9F648CE6-F8C0-42C4-B33C-1D96787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545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333375</xdr:colOff>
      <xdr:row>60</xdr:row>
      <xdr:rowOff>38100</xdr:rowOff>
    </xdr:to>
    <xdr:pic>
      <xdr:nvPicPr>
        <xdr:cNvPr id="100" name="Picture 99" descr="https://www.followthemoney.org/themes/ftmgreen/images/mag-glass-icon.png">
          <a:hlinkClick xmlns:r="http://schemas.openxmlformats.org/officeDocument/2006/relationships" r:id="rId100" tgtFrame="_blank"/>
          <a:extLst>
            <a:ext uri="{FF2B5EF4-FFF2-40B4-BE49-F238E27FC236}">
              <a16:creationId xmlns:a16="http://schemas.microsoft.com/office/drawing/2014/main" xmlns="" id="{B0B9964C-0E5A-431F-BDDC-7AA9FFD5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430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333375</xdr:colOff>
      <xdr:row>153</xdr:row>
      <xdr:rowOff>66675</xdr:rowOff>
    </xdr:to>
    <xdr:pic>
      <xdr:nvPicPr>
        <xdr:cNvPr id="101" name="Picture 100" descr="https://www.followthemoney.org/themes/ftmgreen/images/mag-glass-icon.png">
          <a:hlinkClick xmlns:r="http://schemas.openxmlformats.org/officeDocument/2006/relationships" r:id="rId101" tgtFrame="_blank"/>
          <a:extLst>
            <a:ext uri="{FF2B5EF4-FFF2-40B4-BE49-F238E27FC236}">
              <a16:creationId xmlns:a16="http://schemas.microsoft.com/office/drawing/2014/main" xmlns="" id="{EAEC507D-6CD3-4486-924C-3D1986ED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261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333375</xdr:colOff>
      <xdr:row>75</xdr:row>
      <xdr:rowOff>38100</xdr:rowOff>
    </xdr:to>
    <xdr:pic>
      <xdr:nvPicPr>
        <xdr:cNvPr id="102" name="Picture 101" descr="https://www.followthemoney.org/themes/ftmgreen/images/mag-glass-icon.png">
          <a:hlinkClick xmlns:r="http://schemas.openxmlformats.org/officeDocument/2006/relationships" r:id="rId102" tgtFrame="_blank"/>
          <a:extLst>
            <a:ext uri="{FF2B5EF4-FFF2-40B4-BE49-F238E27FC236}">
              <a16:creationId xmlns:a16="http://schemas.microsoft.com/office/drawing/2014/main" xmlns="" id="{4365142E-F45A-4FE1-9B6C-D7ADF682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087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333375</xdr:colOff>
      <xdr:row>59</xdr:row>
      <xdr:rowOff>38100</xdr:rowOff>
    </xdr:to>
    <xdr:pic>
      <xdr:nvPicPr>
        <xdr:cNvPr id="103" name="Picture 102" descr="https://www.followthemoney.org/themes/ftmgreen/images/mag-glass-icon.png">
          <a:hlinkClick xmlns:r="http://schemas.openxmlformats.org/officeDocument/2006/relationships" r:id="rId103" tgtFrame="_blank"/>
          <a:extLst>
            <a:ext uri="{FF2B5EF4-FFF2-40B4-BE49-F238E27FC236}">
              <a16:creationId xmlns:a16="http://schemas.microsoft.com/office/drawing/2014/main" xmlns="" id="{3E34E8F5-6E6F-402E-A076-3D2BA06C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201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333375</xdr:colOff>
      <xdr:row>128</xdr:row>
      <xdr:rowOff>66675</xdr:rowOff>
    </xdr:to>
    <xdr:pic>
      <xdr:nvPicPr>
        <xdr:cNvPr id="104" name="Picture 103" descr="https://www.followthemoney.org/themes/ftmgreen/images/mag-glass-icon.png">
          <a:hlinkClick xmlns:r="http://schemas.openxmlformats.org/officeDocument/2006/relationships" r:id="rId104" tgtFrame="_blank"/>
          <a:extLst>
            <a:ext uri="{FF2B5EF4-FFF2-40B4-BE49-F238E27FC236}">
              <a16:creationId xmlns:a16="http://schemas.microsoft.com/office/drawing/2014/main" xmlns="" id="{6BFFFE29-EC23-4E17-ACA8-2B2EA751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460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333375</xdr:colOff>
      <xdr:row>48</xdr:row>
      <xdr:rowOff>28575</xdr:rowOff>
    </xdr:to>
    <xdr:pic>
      <xdr:nvPicPr>
        <xdr:cNvPr id="105" name="Picture 104" descr="https://www.followthemoney.org/themes/ftmgreen/images/mag-glass-icon.png">
          <a:hlinkClick xmlns:r="http://schemas.openxmlformats.org/officeDocument/2006/relationships" r:id="rId105" tgtFrame="_blank"/>
          <a:extLst>
            <a:ext uri="{FF2B5EF4-FFF2-40B4-BE49-F238E27FC236}">
              <a16:creationId xmlns:a16="http://schemas.microsoft.com/office/drawing/2014/main" xmlns="" id="{5E6CC374-2905-42A1-B49C-8C5FD95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677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333375</xdr:colOff>
      <xdr:row>70</xdr:row>
      <xdr:rowOff>38100</xdr:rowOff>
    </xdr:to>
    <xdr:pic>
      <xdr:nvPicPr>
        <xdr:cNvPr id="106" name="Picture 105" descr="https://www.followthemoney.org/themes/ftmgreen/images/mag-glass-icon.png">
          <a:hlinkClick xmlns:r="http://schemas.openxmlformats.org/officeDocument/2006/relationships" r:id="rId106" tgtFrame="_blank"/>
          <a:extLst>
            <a:ext uri="{FF2B5EF4-FFF2-40B4-BE49-F238E27FC236}">
              <a16:creationId xmlns:a16="http://schemas.microsoft.com/office/drawing/2014/main" xmlns="" id="{F0AA5ABD-96A0-455F-B832-D9BA5DB2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716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333375</xdr:colOff>
      <xdr:row>53</xdr:row>
      <xdr:rowOff>38100</xdr:rowOff>
    </xdr:to>
    <xdr:pic>
      <xdr:nvPicPr>
        <xdr:cNvPr id="107" name="Picture 106" descr="https://www.followthemoney.org/themes/ftmgreen/images/mag-glass-icon.png">
          <a:hlinkClick xmlns:r="http://schemas.openxmlformats.org/officeDocument/2006/relationships" r:id="rId107" tgtFrame="_blank"/>
          <a:extLst>
            <a:ext uri="{FF2B5EF4-FFF2-40B4-BE49-F238E27FC236}">
              <a16:creationId xmlns:a16="http://schemas.microsoft.com/office/drawing/2014/main" xmlns="" id="{6A9C492E-24AE-4427-A32A-96E489E2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830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333375</xdr:colOff>
      <xdr:row>14</xdr:row>
      <xdr:rowOff>28575</xdr:rowOff>
    </xdr:to>
    <xdr:pic>
      <xdr:nvPicPr>
        <xdr:cNvPr id="108" name="Picture 107" descr="https://www.followthemoney.org/themes/ftmgreen/images/mag-glass-icon.png">
          <a:hlinkClick xmlns:r="http://schemas.openxmlformats.org/officeDocument/2006/relationships" r:id="rId108" tgtFrame="_blank"/>
          <a:extLst>
            <a:ext uri="{FF2B5EF4-FFF2-40B4-BE49-F238E27FC236}">
              <a16:creationId xmlns:a16="http://schemas.microsoft.com/office/drawing/2014/main" xmlns="" id="{E60536D7-21E6-488E-BCE8-CE8C428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00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333375</xdr:colOff>
      <xdr:row>38</xdr:row>
      <xdr:rowOff>28575</xdr:rowOff>
    </xdr:to>
    <xdr:pic>
      <xdr:nvPicPr>
        <xdr:cNvPr id="109" name="Picture 108" descr="https://www.followthemoney.org/themes/ftmgreen/images/mag-glass-icon.png">
          <a:hlinkClick xmlns:r="http://schemas.openxmlformats.org/officeDocument/2006/relationships" r:id="rId109" tgtFrame="_blank"/>
          <a:extLst>
            <a:ext uri="{FF2B5EF4-FFF2-40B4-BE49-F238E27FC236}">
              <a16:creationId xmlns:a16="http://schemas.microsoft.com/office/drawing/2014/main" xmlns="" id="{1EB3C459-78FA-4D4D-A1EC-8A63B9C0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372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333375</xdr:colOff>
      <xdr:row>45</xdr:row>
      <xdr:rowOff>28575</xdr:rowOff>
    </xdr:to>
    <xdr:pic>
      <xdr:nvPicPr>
        <xdr:cNvPr id="110" name="Picture 109" descr="https://www.followthemoney.org/themes/ftmgreen/images/mag-glass-icon.png">
          <a:hlinkClick xmlns:r="http://schemas.openxmlformats.org/officeDocument/2006/relationships" r:id="rId110" tgtFrame="_blank"/>
          <a:extLst>
            <a:ext uri="{FF2B5EF4-FFF2-40B4-BE49-F238E27FC236}">
              <a16:creationId xmlns:a16="http://schemas.microsoft.com/office/drawing/2014/main" xmlns="" id="{E3DB4611-A2F3-4872-9A17-2CC77D88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972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8</xdr:col>
      <xdr:colOff>333375</xdr:colOff>
      <xdr:row>168</xdr:row>
      <xdr:rowOff>66675</xdr:rowOff>
    </xdr:to>
    <xdr:pic>
      <xdr:nvPicPr>
        <xdr:cNvPr id="111" name="Picture 110" descr="https://www.followthemoney.org/themes/ftmgreen/images/mag-glass-icon.png">
          <a:hlinkClick xmlns:r="http://schemas.openxmlformats.org/officeDocument/2006/relationships" r:id="rId111" tgtFrame="_blank"/>
          <a:extLst>
            <a:ext uri="{FF2B5EF4-FFF2-40B4-BE49-F238E27FC236}">
              <a16:creationId xmlns:a16="http://schemas.microsoft.com/office/drawing/2014/main" xmlns="" id="{1404B607-7AAD-4718-8508-8AE88BD3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233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333375</xdr:colOff>
      <xdr:row>46</xdr:row>
      <xdr:rowOff>38100</xdr:rowOff>
    </xdr:to>
    <xdr:pic>
      <xdr:nvPicPr>
        <xdr:cNvPr id="112" name="Picture 111" descr="https://www.followthemoney.org/themes/ftmgreen/images/mag-glass-icon.png">
          <a:hlinkClick xmlns:r="http://schemas.openxmlformats.org/officeDocument/2006/relationships" r:id="rId112" tgtFrame="_blank"/>
          <a:extLst>
            <a:ext uri="{FF2B5EF4-FFF2-40B4-BE49-F238E27FC236}">
              <a16:creationId xmlns:a16="http://schemas.microsoft.com/office/drawing/2014/main" xmlns="" id="{15CBBC32-7546-481E-9382-F9AB3454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210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333375</xdr:colOff>
      <xdr:row>118</xdr:row>
      <xdr:rowOff>66675</xdr:rowOff>
    </xdr:to>
    <xdr:pic>
      <xdr:nvPicPr>
        <xdr:cNvPr id="113" name="Picture 112" descr="https://www.followthemoney.org/themes/ftmgreen/images/mag-glass-icon.png">
          <a:hlinkClick xmlns:r="http://schemas.openxmlformats.org/officeDocument/2006/relationships" r:id="rId113" tgtFrame="_blank"/>
          <a:extLst>
            <a:ext uri="{FF2B5EF4-FFF2-40B4-BE49-F238E27FC236}">
              <a16:creationId xmlns:a16="http://schemas.microsoft.com/office/drawing/2014/main" xmlns="" id="{FE96C4FA-1D58-47F8-A0A2-9647696E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174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333375</xdr:colOff>
      <xdr:row>79</xdr:row>
      <xdr:rowOff>38100</xdr:rowOff>
    </xdr:to>
    <xdr:pic>
      <xdr:nvPicPr>
        <xdr:cNvPr id="114" name="Picture 113" descr="https://www.followthemoney.org/themes/ftmgreen/images/mag-glass-icon.png">
          <a:hlinkClick xmlns:r="http://schemas.openxmlformats.org/officeDocument/2006/relationships" r:id="rId114" tgtFrame="_blank"/>
          <a:extLst>
            <a:ext uri="{FF2B5EF4-FFF2-40B4-BE49-F238E27FC236}">
              <a16:creationId xmlns:a16="http://schemas.microsoft.com/office/drawing/2014/main" xmlns="" id="{9EBBF965-5AB2-4866-80F7-AAC5623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002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333375</xdr:colOff>
      <xdr:row>159</xdr:row>
      <xdr:rowOff>66675</xdr:rowOff>
    </xdr:to>
    <xdr:pic>
      <xdr:nvPicPr>
        <xdr:cNvPr id="115" name="Picture 114" descr="https://www.followthemoney.org/themes/ftmgreen/images/mag-glass-icon.png">
          <a:hlinkClick xmlns:r="http://schemas.openxmlformats.org/officeDocument/2006/relationships" r:id="rId115" tgtFrame="_blank"/>
          <a:extLst>
            <a:ext uri="{FF2B5EF4-FFF2-40B4-BE49-F238E27FC236}">
              <a16:creationId xmlns:a16="http://schemas.microsoft.com/office/drawing/2014/main" xmlns="" id="{71296DF0-B5F9-42FB-978B-23EDF3D6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633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333375</xdr:colOff>
      <xdr:row>28</xdr:row>
      <xdr:rowOff>28575</xdr:rowOff>
    </xdr:to>
    <xdr:pic>
      <xdr:nvPicPr>
        <xdr:cNvPr id="116" name="Picture 115" descr="https://www.followthemoney.org/themes/ftmgreen/images/mag-glass-icon.png">
          <a:hlinkClick xmlns:r="http://schemas.openxmlformats.org/officeDocument/2006/relationships" r:id="rId116" tgtFrame="_blank"/>
          <a:extLst>
            <a:ext uri="{FF2B5EF4-FFF2-40B4-BE49-F238E27FC236}">
              <a16:creationId xmlns:a16="http://schemas.microsoft.com/office/drawing/2014/main" xmlns="" id="{FC19D6A2-5179-476F-860C-D53F4EF8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858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333375</xdr:colOff>
      <xdr:row>175</xdr:row>
      <xdr:rowOff>66675</xdr:rowOff>
    </xdr:to>
    <xdr:pic>
      <xdr:nvPicPr>
        <xdr:cNvPr id="117" name="Picture 116" descr="https://www.followthemoney.org/themes/ftmgreen/images/mag-glass-icon.png">
          <a:hlinkClick xmlns:r="http://schemas.openxmlformats.org/officeDocument/2006/relationships" r:id="rId117" tgtFrame="_blank"/>
          <a:extLst>
            <a:ext uri="{FF2B5EF4-FFF2-40B4-BE49-F238E27FC236}">
              <a16:creationId xmlns:a16="http://schemas.microsoft.com/office/drawing/2014/main" xmlns="" id="{8DEE4BD8-CE1C-4231-B2E9-7993C0C8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833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333375</xdr:colOff>
      <xdr:row>86</xdr:row>
      <xdr:rowOff>38100</xdr:rowOff>
    </xdr:to>
    <xdr:pic>
      <xdr:nvPicPr>
        <xdr:cNvPr id="118" name="Picture 117" descr="https://www.followthemoney.org/themes/ftmgreen/images/mag-glass-icon.png">
          <a:hlinkClick xmlns:r="http://schemas.openxmlformats.org/officeDocument/2006/relationships" r:id="rId118" tgtFrame="_blank"/>
          <a:extLst>
            <a:ext uri="{FF2B5EF4-FFF2-40B4-BE49-F238E27FC236}">
              <a16:creationId xmlns:a16="http://schemas.microsoft.com/office/drawing/2014/main" xmlns="" id="{58BCC68F-126C-43CC-BB1A-824B5E04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602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333375</xdr:colOff>
      <xdr:row>150</xdr:row>
      <xdr:rowOff>38100</xdr:rowOff>
    </xdr:to>
    <xdr:pic>
      <xdr:nvPicPr>
        <xdr:cNvPr id="119" name="Picture 118" descr="https://www.followthemoney.org/themes/ftmgreen/images/mag-glass-icon.png">
          <a:hlinkClick xmlns:r="http://schemas.openxmlformats.org/officeDocument/2006/relationships" r:id="rId119" tgtFrame="_blank"/>
          <a:extLst>
            <a:ext uri="{FF2B5EF4-FFF2-40B4-BE49-F238E27FC236}">
              <a16:creationId xmlns:a16="http://schemas.microsoft.com/office/drawing/2014/main" xmlns="" id="{AC2BE71B-CE3F-41F9-8744-B6AD93F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001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333375</xdr:colOff>
      <xdr:row>140</xdr:row>
      <xdr:rowOff>66675</xdr:rowOff>
    </xdr:to>
    <xdr:pic>
      <xdr:nvPicPr>
        <xdr:cNvPr id="120" name="Picture 119" descr="https://www.followthemoney.org/themes/ftmgreen/images/mag-glass-icon.png">
          <a:hlinkClick xmlns:r="http://schemas.openxmlformats.org/officeDocument/2006/relationships" r:id="rId120" tgtFrame="_blank"/>
          <a:extLst>
            <a:ext uri="{FF2B5EF4-FFF2-40B4-BE49-F238E27FC236}">
              <a16:creationId xmlns:a16="http://schemas.microsoft.com/office/drawing/2014/main" xmlns="" id="{130E9CBE-76B9-4645-8BB1-6CB10C0E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975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333375</xdr:colOff>
      <xdr:row>33</xdr:row>
      <xdr:rowOff>28575</xdr:rowOff>
    </xdr:to>
    <xdr:pic>
      <xdr:nvPicPr>
        <xdr:cNvPr id="121" name="Picture 120" descr="https://www.followthemoney.org/themes/ftmgreen/images/mag-glass-icon.png">
          <a:hlinkClick xmlns:r="http://schemas.openxmlformats.org/officeDocument/2006/relationships" r:id="rId121" tgtFrame="_blank"/>
          <a:extLst>
            <a:ext uri="{FF2B5EF4-FFF2-40B4-BE49-F238E27FC236}">
              <a16:creationId xmlns:a16="http://schemas.microsoft.com/office/drawing/2014/main" xmlns="" id="{7420B539-181C-46FA-AD2D-F5B38E4B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229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8</xdr:col>
      <xdr:colOff>333375</xdr:colOff>
      <xdr:row>181</xdr:row>
      <xdr:rowOff>66675</xdr:rowOff>
    </xdr:to>
    <xdr:pic>
      <xdr:nvPicPr>
        <xdr:cNvPr id="122" name="Picture 121" descr="https://www.followthemoney.org/themes/ftmgreen/images/mag-glass-icon.png">
          <a:hlinkClick xmlns:r="http://schemas.openxmlformats.org/officeDocument/2006/relationships" r:id="rId122" tgtFrame="_blank"/>
          <a:extLst>
            <a:ext uri="{FF2B5EF4-FFF2-40B4-BE49-F238E27FC236}">
              <a16:creationId xmlns:a16="http://schemas.microsoft.com/office/drawing/2014/main" xmlns="" id="{BE9B8D4E-0896-47B6-A573-51FD3DCC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1205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333375</xdr:colOff>
      <xdr:row>124</xdr:row>
      <xdr:rowOff>66675</xdr:rowOff>
    </xdr:to>
    <xdr:pic>
      <xdr:nvPicPr>
        <xdr:cNvPr id="123" name="Picture 122" descr="https://www.followthemoney.org/themes/ftmgreen/images/mag-glass-icon.png">
          <a:hlinkClick xmlns:r="http://schemas.openxmlformats.org/officeDocument/2006/relationships" r:id="rId123" tgtFrame="_blank"/>
          <a:extLst>
            <a:ext uri="{FF2B5EF4-FFF2-40B4-BE49-F238E27FC236}">
              <a16:creationId xmlns:a16="http://schemas.microsoft.com/office/drawing/2014/main" xmlns="" id="{DAA3FF74-4131-47B4-BA79-97656785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546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333375</xdr:colOff>
      <xdr:row>84</xdr:row>
      <xdr:rowOff>38100</xdr:rowOff>
    </xdr:to>
    <xdr:pic>
      <xdr:nvPicPr>
        <xdr:cNvPr id="124" name="Picture 123" descr="https://www.followthemoney.org/themes/ftmgreen/images/mag-glass-icon.png">
          <a:hlinkClick xmlns:r="http://schemas.openxmlformats.org/officeDocument/2006/relationships" r:id="rId124" tgtFrame="_blank"/>
          <a:extLst>
            <a:ext uri="{FF2B5EF4-FFF2-40B4-BE49-F238E27FC236}">
              <a16:creationId xmlns:a16="http://schemas.microsoft.com/office/drawing/2014/main" xmlns="" id="{AB797EFB-BE90-41BF-9D34-C78F98F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145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333375</xdr:colOff>
      <xdr:row>143</xdr:row>
      <xdr:rowOff>66675</xdr:rowOff>
    </xdr:to>
    <xdr:pic>
      <xdr:nvPicPr>
        <xdr:cNvPr id="125" name="Picture 124" descr="https://www.followthemoney.org/themes/ftmgreen/images/mag-glass-icon.png">
          <a:hlinkClick xmlns:r="http://schemas.openxmlformats.org/officeDocument/2006/relationships" r:id="rId125" tgtFrame="_blank"/>
          <a:extLst>
            <a:ext uri="{FF2B5EF4-FFF2-40B4-BE49-F238E27FC236}">
              <a16:creationId xmlns:a16="http://schemas.microsoft.com/office/drawing/2014/main" xmlns="" id="{F020F6C5-762D-4AB0-87F2-F9ABA158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432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333375</xdr:colOff>
      <xdr:row>7</xdr:row>
      <xdr:rowOff>28575</xdr:rowOff>
    </xdr:to>
    <xdr:pic>
      <xdr:nvPicPr>
        <xdr:cNvPr id="126" name="Picture 125" descr="https://www.followthemoney.org/themes/ftmgreen/images/mag-glass-icon.png">
          <a:hlinkClick xmlns:r="http://schemas.openxmlformats.org/officeDocument/2006/relationships" r:id="rId126" tgtFrame="_blank"/>
          <a:extLst>
            <a:ext uri="{FF2B5EF4-FFF2-40B4-BE49-F238E27FC236}">
              <a16:creationId xmlns:a16="http://schemas.microsoft.com/office/drawing/2014/main" xmlns="" id="{28CD82E3-210B-44E7-945B-99E0AAC6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00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333375</xdr:colOff>
      <xdr:row>116</xdr:row>
      <xdr:rowOff>57150</xdr:rowOff>
    </xdr:to>
    <xdr:pic>
      <xdr:nvPicPr>
        <xdr:cNvPr id="127" name="Picture 126" descr="https://www.followthemoney.org/themes/ftmgreen/images/mag-glass-icon.png">
          <a:hlinkClick xmlns:r="http://schemas.openxmlformats.org/officeDocument/2006/relationships" r:id="rId127" tgtFrame="_blank"/>
          <a:extLst>
            <a:ext uri="{FF2B5EF4-FFF2-40B4-BE49-F238E27FC236}">
              <a16:creationId xmlns:a16="http://schemas.microsoft.com/office/drawing/2014/main" xmlns="" id="{84BE45A3-A21C-40A8-90F7-CB328C30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698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333375</xdr:colOff>
      <xdr:row>105</xdr:row>
      <xdr:rowOff>66675</xdr:rowOff>
    </xdr:to>
    <xdr:pic>
      <xdr:nvPicPr>
        <xdr:cNvPr id="128" name="Picture 127" descr="https://www.followthemoney.org/themes/ftmgreen/images/mag-glass-icon.png">
          <a:hlinkClick xmlns:r="http://schemas.openxmlformats.org/officeDocument/2006/relationships" r:id="rId128" tgtFrame="_blank"/>
          <a:extLst>
            <a:ext uri="{FF2B5EF4-FFF2-40B4-BE49-F238E27FC236}">
              <a16:creationId xmlns:a16="http://schemas.microsoft.com/office/drawing/2014/main" xmlns="" id="{DF24ECD5-D30A-4A41-A877-4E5460D5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184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333375</xdr:colOff>
      <xdr:row>107</xdr:row>
      <xdr:rowOff>66675</xdr:rowOff>
    </xdr:to>
    <xdr:pic>
      <xdr:nvPicPr>
        <xdr:cNvPr id="129" name="Picture 128" descr="https://www.followthemoney.org/themes/ftmgreen/images/mag-glass-icon.png">
          <a:hlinkClick xmlns:r="http://schemas.openxmlformats.org/officeDocument/2006/relationships" r:id="rId129" tgtFrame="_blank"/>
          <a:extLst>
            <a:ext uri="{FF2B5EF4-FFF2-40B4-BE49-F238E27FC236}">
              <a16:creationId xmlns:a16="http://schemas.microsoft.com/office/drawing/2014/main" xmlns="" id="{51DFDCD1-FCF2-4EA3-B03E-CB90003E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641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333375</xdr:colOff>
      <xdr:row>107</xdr:row>
      <xdr:rowOff>66675</xdr:rowOff>
    </xdr:to>
    <xdr:pic>
      <xdr:nvPicPr>
        <xdr:cNvPr id="130" name="Picture 129" descr="https://www.followthemoney.org/themes/ftmgreen/images/mag-glass-icon.png">
          <a:hlinkClick xmlns:r="http://schemas.openxmlformats.org/officeDocument/2006/relationships" r:id="rId130" tgtFrame="_blank"/>
          <a:extLst>
            <a:ext uri="{FF2B5EF4-FFF2-40B4-BE49-F238E27FC236}">
              <a16:creationId xmlns:a16="http://schemas.microsoft.com/office/drawing/2014/main" xmlns="" id="{06AFC474-C7F6-4132-BB41-BE0B864D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641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333375</xdr:colOff>
      <xdr:row>104</xdr:row>
      <xdr:rowOff>57150</xdr:rowOff>
    </xdr:to>
    <xdr:pic>
      <xdr:nvPicPr>
        <xdr:cNvPr id="131" name="Picture 130" descr="https://www.followthemoney.org/themes/ftmgreen/images/mag-glass-icon.png">
          <a:hlinkClick xmlns:r="http://schemas.openxmlformats.org/officeDocument/2006/relationships" r:id="rId131" tgtFrame="_blank"/>
          <a:extLst>
            <a:ext uri="{FF2B5EF4-FFF2-40B4-BE49-F238E27FC236}">
              <a16:creationId xmlns:a16="http://schemas.microsoft.com/office/drawing/2014/main" xmlns="" id="{0A38B2DF-3BE7-441F-81F9-A5B687A8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945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164</xdr:row>
      <xdr:rowOff>0</xdr:rowOff>
    </xdr:from>
    <xdr:to>
      <xdr:col>8</xdr:col>
      <xdr:colOff>333375</xdr:colOff>
      <xdr:row>165</xdr:row>
      <xdr:rowOff>66675</xdr:rowOff>
    </xdr:to>
    <xdr:pic>
      <xdr:nvPicPr>
        <xdr:cNvPr id="132" name="Picture 131" descr="https://www.followthemoney.org/themes/ftmgreen/images/mag-glass-icon.png">
          <a:hlinkClick xmlns:r="http://schemas.openxmlformats.org/officeDocument/2006/relationships" r:id="rId132" tgtFrame="_blank"/>
          <a:extLst>
            <a:ext uri="{FF2B5EF4-FFF2-40B4-BE49-F238E27FC236}">
              <a16:creationId xmlns:a16="http://schemas.microsoft.com/office/drawing/2014/main" xmlns="" id="{6DC6E2CC-DF70-410A-870E-A048DD83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117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333375</xdr:colOff>
      <xdr:row>170</xdr:row>
      <xdr:rowOff>66675</xdr:rowOff>
    </xdr:to>
    <xdr:pic>
      <xdr:nvPicPr>
        <xdr:cNvPr id="133" name="Picture 132" descr="https://www.followthemoney.org/themes/ftmgreen/images/mag-glass-icon.png">
          <a:hlinkClick xmlns:r="http://schemas.openxmlformats.org/officeDocument/2006/relationships" r:id="rId133" tgtFrame="_blank"/>
          <a:extLst>
            <a:ext uri="{FF2B5EF4-FFF2-40B4-BE49-F238E27FC236}">
              <a16:creationId xmlns:a16="http://schemas.microsoft.com/office/drawing/2014/main" xmlns="" id="{2CB337A3-CB28-4C49-ADB0-B17C40F8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690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333375</xdr:colOff>
      <xdr:row>6</xdr:row>
      <xdr:rowOff>28575</xdr:rowOff>
    </xdr:to>
    <xdr:pic>
      <xdr:nvPicPr>
        <xdr:cNvPr id="134" name="Picture 133" descr="https://www.followthemoney.org/themes/ftmgreen/images/mag-glass-icon.png">
          <a:hlinkClick xmlns:r="http://schemas.openxmlformats.org/officeDocument/2006/relationships" r:id="rId134" tgtFrame="_blank"/>
          <a:extLst>
            <a:ext uri="{FF2B5EF4-FFF2-40B4-BE49-F238E27FC236}">
              <a16:creationId xmlns:a16="http://schemas.microsoft.com/office/drawing/2014/main" xmlns="" id="{830B6488-4BF3-44A1-BABD-FC299CC6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71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333375</xdr:colOff>
      <xdr:row>35</xdr:row>
      <xdr:rowOff>28575</xdr:rowOff>
    </xdr:to>
    <xdr:pic>
      <xdr:nvPicPr>
        <xdr:cNvPr id="135" name="Picture 134" descr="https://www.followthemoney.org/themes/ftmgreen/images/mag-glass-icon.png">
          <a:hlinkClick xmlns:r="http://schemas.openxmlformats.org/officeDocument/2006/relationships" r:id="rId135" tgtFrame="_blank"/>
          <a:extLst>
            <a:ext uri="{FF2B5EF4-FFF2-40B4-BE49-F238E27FC236}">
              <a16:creationId xmlns:a16="http://schemas.microsoft.com/office/drawing/2014/main" xmlns="" id="{55395147-3B1C-46E4-8BEB-E1FB7681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686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333375</xdr:colOff>
      <xdr:row>141</xdr:row>
      <xdr:rowOff>57150</xdr:rowOff>
    </xdr:to>
    <xdr:pic>
      <xdr:nvPicPr>
        <xdr:cNvPr id="136" name="Picture 135" descr="https://www.followthemoney.org/themes/ftmgreen/images/mag-glass-icon.png">
          <a:hlinkClick xmlns:r="http://schemas.openxmlformats.org/officeDocument/2006/relationships" r:id="rId136" tgtFrame="_blank"/>
          <a:extLst>
            <a:ext uri="{FF2B5EF4-FFF2-40B4-BE49-F238E27FC236}">
              <a16:creationId xmlns:a16="http://schemas.microsoft.com/office/drawing/2014/main" xmlns="" id="{B631EB98-A5C9-4280-866F-44A7D52B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204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333375</xdr:colOff>
      <xdr:row>138</xdr:row>
      <xdr:rowOff>66675</xdr:rowOff>
    </xdr:to>
    <xdr:pic>
      <xdr:nvPicPr>
        <xdr:cNvPr id="137" name="Picture 136" descr="https://www.followthemoney.org/themes/ftmgreen/images/mag-glass-icon.png">
          <a:hlinkClick xmlns:r="http://schemas.openxmlformats.org/officeDocument/2006/relationships" r:id="rId137" tgtFrame="_blank"/>
          <a:extLst>
            <a:ext uri="{FF2B5EF4-FFF2-40B4-BE49-F238E27FC236}">
              <a16:creationId xmlns:a16="http://schemas.microsoft.com/office/drawing/2014/main" xmlns="" id="{0674A123-D7A4-45D3-9005-AF80E22E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518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333375</xdr:colOff>
      <xdr:row>102</xdr:row>
      <xdr:rowOff>66675</xdr:rowOff>
    </xdr:to>
    <xdr:pic>
      <xdr:nvPicPr>
        <xdr:cNvPr id="138" name="Picture 137" descr="https://www.followthemoney.org/themes/ftmgreen/images/mag-glass-icon.png">
          <a:hlinkClick xmlns:r="http://schemas.openxmlformats.org/officeDocument/2006/relationships" r:id="rId138" tgtFrame="_blank"/>
          <a:extLst>
            <a:ext uri="{FF2B5EF4-FFF2-40B4-BE49-F238E27FC236}">
              <a16:creationId xmlns:a16="http://schemas.microsoft.com/office/drawing/2014/main" xmlns="" id="{27B733D3-E099-48D1-89C9-8587AE68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488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333375</xdr:colOff>
      <xdr:row>3</xdr:row>
      <xdr:rowOff>28575</xdr:rowOff>
    </xdr:to>
    <xdr:pic>
      <xdr:nvPicPr>
        <xdr:cNvPr id="139" name="Picture 138" descr="https://www.followthemoney.org/themes/ftmgreen/images/mag-glass-icon.png">
          <a:hlinkClick xmlns:r="http://schemas.openxmlformats.org/officeDocument/2006/relationships" r:id="rId139" tgtFrame="_blank"/>
          <a:extLst>
            <a:ext uri="{FF2B5EF4-FFF2-40B4-BE49-F238E27FC236}">
              <a16:creationId xmlns:a16="http://schemas.microsoft.com/office/drawing/2014/main" xmlns="" id="{988D5707-4A10-4109-A293-DD9CCD1F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57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333375</xdr:colOff>
      <xdr:row>111</xdr:row>
      <xdr:rowOff>66675</xdr:rowOff>
    </xdr:to>
    <xdr:pic>
      <xdr:nvPicPr>
        <xdr:cNvPr id="140" name="Picture 139" descr="https://www.followthemoney.org/themes/ftmgreen/images/mag-glass-icon.png">
          <a:hlinkClick xmlns:r="http://schemas.openxmlformats.org/officeDocument/2006/relationships" r:id="rId140" tgtFrame="_blank"/>
          <a:extLst>
            <a:ext uri="{FF2B5EF4-FFF2-40B4-BE49-F238E27FC236}">
              <a16:creationId xmlns:a16="http://schemas.microsoft.com/office/drawing/2014/main" xmlns="" id="{9CEC1FF1-B73C-40A1-9EC6-5EDD26DC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555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333375</xdr:colOff>
      <xdr:row>113</xdr:row>
      <xdr:rowOff>66675</xdr:rowOff>
    </xdr:to>
    <xdr:pic>
      <xdr:nvPicPr>
        <xdr:cNvPr id="141" name="Picture 140" descr="https://www.followthemoney.org/themes/ftmgreen/images/mag-glass-icon.png">
          <a:hlinkClick xmlns:r="http://schemas.openxmlformats.org/officeDocument/2006/relationships" r:id="rId141" tgtFrame="_blank"/>
          <a:extLst>
            <a:ext uri="{FF2B5EF4-FFF2-40B4-BE49-F238E27FC236}">
              <a16:creationId xmlns:a16="http://schemas.microsoft.com/office/drawing/2014/main" xmlns="" id="{8595E2B2-69C1-4742-96A3-4C68610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0129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333375</xdr:colOff>
      <xdr:row>44</xdr:row>
      <xdr:rowOff>38100</xdr:rowOff>
    </xdr:to>
    <xdr:pic>
      <xdr:nvPicPr>
        <xdr:cNvPr id="142" name="Picture 141" descr="https://www.followthemoney.org/themes/ftmgreen/images/mag-glass-icon.png">
          <a:hlinkClick xmlns:r="http://schemas.openxmlformats.org/officeDocument/2006/relationships" r:id="rId142" tgtFrame="_blank"/>
          <a:extLst>
            <a:ext uri="{FF2B5EF4-FFF2-40B4-BE49-F238E27FC236}">
              <a16:creationId xmlns:a16="http://schemas.microsoft.com/office/drawing/2014/main" xmlns="" id="{912D03FE-6318-45EA-B824-05E2DDC6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744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333375</xdr:colOff>
      <xdr:row>167</xdr:row>
      <xdr:rowOff>66675</xdr:rowOff>
    </xdr:to>
    <xdr:pic>
      <xdr:nvPicPr>
        <xdr:cNvPr id="143" name="Picture 142" descr="https://www.followthemoney.org/themes/ftmgreen/images/mag-glass-icon.png">
          <a:hlinkClick xmlns:r="http://schemas.openxmlformats.org/officeDocument/2006/relationships" r:id="rId143" tgtFrame="_blank"/>
          <a:extLst>
            <a:ext uri="{FF2B5EF4-FFF2-40B4-BE49-F238E27FC236}">
              <a16:creationId xmlns:a16="http://schemas.microsoft.com/office/drawing/2014/main" xmlns="" id="{33863692-B2BC-4BB7-8A85-26DE6495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004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333375</xdr:colOff>
      <xdr:row>144</xdr:row>
      <xdr:rowOff>57150</xdr:rowOff>
    </xdr:to>
    <xdr:pic>
      <xdr:nvPicPr>
        <xdr:cNvPr id="144" name="Picture 143" descr="https://www.followthemoney.org/themes/ftmgreen/images/mag-glass-icon.png">
          <a:hlinkClick xmlns:r="http://schemas.openxmlformats.org/officeDocument/2006/relationships" r:id="rId144" tgtFrame="_blank"/>
          <a:extLst>
            <a:ext uri="{FF2B5EF4-FFF2-40B4-BE49-F238E27FC236}">
              <a16:creationId xmlns:a16="http://schemas.microsoft.com/office/drawing/2014/main" xmlns="" id="{471EE56A-D06D-4EB0-A8CC-9BD0864B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943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333375</xdr:colOff>
      <xdr:row>110</xdr:row>
      <xdr:rowOff>66675</xdr:rowOff>
    </xdr:to>
    <xdr:pic>
      <xdr:nvPicPr>
        <xdr:cNvPr id="145" name="Picture 144" descr="https://www.followthemoney.org/themes/ftmgreen/images/mag-glass-icon.png">
          <a:hlinkClick xmlns:r="http://schemas.openxmlformats.org/officeDocument/2006/relationships" r:id="rId145" tgtFrame="_blank"/>
          <a:extLst>
            <a:ext uri="{FF2B5EF4-FFF2-40B4-BE49-F238E27FC236}">
              <a16:creationId xmlns:a16="http://schemas.microsoft.com/office/drawing/2014/main" xmlns="" id="{262DFB00-E9D0-4F7F-86B9-B6EC096B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327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333375</xdr:colOff>
      <xdr:row>136</xdr:row>
      <xdr:rowOff>66675</xdr:rowOff>
    </xdr:to>
    <xdr:pic>
      <xdr:nvPicPr>
        <xdr:cNvPr id="146" name="Picture 145" descr="https://www.followthemoney.org/themes/ftmgreen/images/mag-glass-icon.png">
          <a:hlinkClick xmlns:r="http://schemas.openxmlformats.org/officeDocument/2006/relationships" r:id="rId146" tgtFrame="_blank"/>
          <a:extLst>
            <a:ext uri="{FF2B5EF4-FFF2-40B4-BE49-F238E27FC236}">
              <a16:creationId xmlns:a16="http://schemas.microsoft.com/office/drawing/2014/main" xmlns="" id="{97973050-F0AC-4FC8-A883-8F352293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43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333375</xdr:colOff>
      <xdr:row>112</xdr:row>
      <xdr:rowOff>66675</xdr:rowOff>
    </xdr:to>
    <xdr:pic>
      <xdr:nvPicPr>
        <xdr:cNvPr id="147" name="Picture 146" descr="https://www.followthemoney.org/themes/ftmgreen/images/mag-glass-icon.png">
          <a:hlinkClick xmlns:r="http://schemas.openxmlformats.org/officeDocument/2006/relationships" r:id="rId147" tgtFrame="_blank"/>
          <a:extLst>
            <a:ext uri="{FF2B5EF4-FFF2-40B4-BE49-F238E27FC236}">
              <a16:creationId xmlns:a16="http://schemas.microsoft.com/office/drawing/2014/main" xmlns="" id="{835A66B2-58A7-4450-BFD4-B0C4AFDC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784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333375</xdr:colOff>
      <xdr:row>134</xdr:row>
      <xdr:rowOff>66675</xdr:rowOff>
    </xdr:to>
    <xdr:pic>
      <xdr:nvPicPr>
        <xdr:cNvPr id="148" name="Picture 147" descr="https://www.followthemoney.org/themes/ftmgreen/images/mag-glass-icon.png">
          <a:hlinkClick xmlns:r="http://schemas.openxmlformats.org/officeDocument/2006/relationships" r:id="rId148" tgtFrame="_blank"/>
          <a:extLst>
            <a:ext uri="{FF2B5EF4-FFF2-40B4-BE49-F238E27FC236}">
              <a16:creationId xmlns:a16="http://schemas.microsoft.com/office/drawing/2014/main" xmlns="" id="{D87058C3-6210-44E6-BA4A-C5F6B8FA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1832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333375</xdr:colOff>
      <xdr:row>100</xdr:row>
      <xdr:rowOff>66675</xdr:rowOff>
    </xdr:to>
    <xdr:pic>
      <xdr:nvPicPr>
        <xdr:cNvPr id="149" name="Picture 148" descr="https://www.followthemoney.org/themes/ftmgreen/images/mag-glass-icon.png">
          <a:hlinkClick xmlns:r="http://schemas.openxmlformats.org/officeDocument/2006/relationships" r:id="rId149" tgtFrame="_blank"/>
          <a:extLst>
            <a:ext uri="{FF2B5EF4-FFF2-40B4-BE49-F238E27FC236}">
              <a16:creationId xmlns:a16="http://schemas.microsoft.com/office/drawing/2014/main" xmlns="" id="{07E91994-881C-41C8-AEF8-8A547426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031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333375</xdr:colOff>
      <xdr:row>19</xdr:row>
      <xdr:rowOff>28575</xdr:rowOff>
    </xdr:to>
    <xdr:pic>
      <xdr:nvPicPr>
        <xdr:cNvPr id="150" name="Picture 149" descr="https://www.followthemoney.org/themes/ftmgreen/images/mag-glass-icon.png">
          <a:hlinkClick xmlns:r="http://schemas.openxmlformats.org/officeDocument/2006/relationships" r:id="rId150" tgtFrame="_blank"/>
          <a:extLst>
            <a:ext uri="{FF2B5EF4-FFF2-40B4-BE49-F238E27FC236}">
              <a16:creationId xmlns:a16="http://schemas.microsoft.com/office/drawing/2014/main" xmlns="" id="{9ED815CE-FED1-484E-B1B4-E4ED9A97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343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333375</xdr:colOff>
      <xdr:row>101</xdr:row>
      <xdr:rowOff>66675</xdr:rowOff>
    </xdr:to>
    <xdr:pic>
      <xdr:nvPicPr>
        <xdr:cNvPr id="151" name="Picture 150" descr="https://www.followthemoney.org/themes/ftmgreen/images/mag-glass-icon.png">
          <a:hlinkClick xmlns:r="http://schemas.openxmlformats.org/officeDocument/2006/relationships" r:id="rId151" tgtFrame="_blank"/>
          <a:extLst>
            <a:ext uri="{FF2B5EF4-FFF2-40B4-BE49-F238E27FC236}">
              <a16:creationId xmlns:a16="http://schemas.microsoft.com/office/drawing/2014/main" xmlns="" id="{B5EEA87C-49DC-4233-92B1-769D9114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260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333375</xdr:colOff>
      <xdr:row>135</xdr:row>
      <xdr:rowOff>57150</xdr:rowOff>
    </xdr:to>
    <xdr:pic>
      <xdr:nvPicPr>
        <xdr:cNvPr id="152" name="Picture 151" descr="https://www.followthemoney.org/themes/ftmgreen/images/mag-glass-icon.png">
          <a:hlinkClick xmlns:r="http://schemas.openxmlformats.org/officeDocument/2006/relationships" r:id="rId152" tgtFrame="_blank"/>
          <a:extLst>
            <a:ext uri="{FF2B5EF4-FFF2-40B4-BE49-F238E27FC236}">
              <a16:creationId xmlns:a16="http://schemas.microsoft.com/office/drawing/2014/main" xmlns="" id="{B8B286C5-9F2D-473C-8C5B-B1AE37E9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061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333375</xdr:colOff>
      <xdr:row>29</xdr:row>
      <xdr:rowOff>28575</xdr:rowOff>
    </xdr:to>
    <xdr:pic>
      <xdr:nvPicPr>
        <xdr:cNvPr id="153" name="Picture 152" descr="https://www.followthemoney.org/themes/ftmgreen/images/mag-glass-icon.png">
          <a:hlinkClick xmlns:r="http://schemas.openxmlformats.org/officeDocument/2006/relationships" r:id="rId153" tgtFrame="_blank"/>
          <a:extLst>
            <a:ext uri="{FF2B5EF4-FFF2-40B4-BE49-F238E27FC236}">
              <a16:creationId xmlns:a16="http://schemas.microsoft.com/office/drawing/2014/main" xmlns="" id="{F0181401-0EC1-4B92-BBCC-3538398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086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333375</xdr:colOff>
      <xdr:row>9</xdr:row>
      <xdr:rowOff>28575</xdr:rowOff>
    </xdr:to>
    <xdr:pic>
      <xdr:nvPicPr>
        <xdr:cNvPr id="154" name="Picture 153" descr="https://www.followthemoney.org/themes/ftmgreen/images/mag-glass-icon.png">
          <a:hlinkClick xmlns:r="http://schemas.openxmlformats.org/officeDocument/2006/relationships" r:id="rId154" tgtFrame="_blank"/>
          <a:extLst>
            <a:ext uri="{FF2B5EF4-FFF2-40B4-BE49-F238E27FC236}">
              <a16:creationId xmlns:a16="http://schemas.microsoft.com/office/drawing/2014/main" xmlns="" id="{A02A17BC-A577-4235-97A7-66782DF2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57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12</xdr:row>
      <xdr:rowOff>28575</xdr:rowOff>
    </xdr:to>
    <xdr:pic>
      <xdr:nvPicPr>
        <xdr:cNvPr id="155" name="Picture 154" descr="https://www.followthemoney.org/themes/ftmgreen/images/mag-glass-icon.png">
          <a:hlinkClick xmlns:r="http://schemas.openxmlformats.org/officeDocument/2006/relationships" r:id="rId155" tgtFrame="_blank"/>
          <a:extLst>
            <a:ext uri="{FF2B5EF4-FFF2-40B4-BE49-F238E27FC236}">
              <a16:creationId xmlns:a16="http://schemas.microsoft.com/office/drawing/2014/main" xmlns="" id="{36204671-A956-458D-BC03-665CB68A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43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333375</xdr:colOff>
      <xdr:row>103</xdr:row>
      <xdr:rowOff>66675</xdr:rowOff>
    </xdr:to>
    <xdr:pic>
      <xdr:nvPicPr>
        <xdr:cNvPr id="156" name="Picture 155" descr="https://www.followthemoney.org/themes/ftmgreen/images/mag-glass-icon.png">
          <a:hlinkClick xmlns:r="http://schemas.openxmlformats.org/officeDocument/2006/relationships" r:id="rId156" tgtFrame="_blank"/>
          <a:extLst>
            <a:ext uri="{FF2B5EF4-FFF2-40B4-BE49-F238E27FC236}">
              <a16:creationId xmlns:a16="http://schemas.microsoft.com/office/drawing/2014/main" xmlns="" id="{99645E08-1D76-4CA4-A0E1-F622E34B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717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333375</xdr:colOff>
      <xdr:row>95</xdr:row>
      <xdr:rowOff>66675</xdr:rowOff>
    </xdr:to>
    <xdr:pic>
      <xdr:nvPicPr>
        <xdr:cNvPr id="157" name="Picture 156" descr="https://www.followthemoney.org/themes/ftmgreen/images/mag-glass-icon.png">
          <a:hlinkClick xmlns:r="http://schemas.openxmlformats.org/officeDocument/2006/relationships" r:id="rId157" tgtFrame="_blank"/>
          <a:extLst>
            <a:ext uri="{FF2B5EF4-FFF2-40B4-BE49-F238E27FC236}">
              <a16:creationId xmlns:a16="http://schemas.microsoft.com/office/drawing/2014/main" xmlns="" id="{2C8EC0B1-3307-4796-BD22-D3D8FE79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2659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333375</xdr:colOff>
      <xdr:row>37</xdr:row>
      <xdr:rowOff>28575</xdr:rowOff>
    </xdr:to>
    <xdr:pic>
      <xdr:nvPicPr>
        <xdr:cNvPr id="158" name="Picture 157" descr="https://www.followthemoney.org/themes/ftmgreen/images/mag-glass-icon.png">
          <a:hlinkClick xmlns:r="http://schemas.openxmlformats.org/officeDocument/2006/relationships" r:id="rId158" tgtFrame="_blank"/>
          <a:extLst>
            <a:ext uri="{FF2B5EF4-FFF2-40B4-BE49-F238E27FC236}">
              <a16:creationId xmlns:a16="http://schemas.microsoft.com/office/drawing/2014/main" xmlns="" id="{431E826C-6875-4C43-A794-B7D92ED7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144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8</xdr:col>
      <xdr:colOff>333375</xdr:colOff>
      <xdr:row>164</xdr:row>
      <xdr:rowOff>95250</xdr:rowOff>
    </xdr:to>
    <xdr:pic>
      <xdr:nvPicPr>
        <xdr:cNvPr id="159" name="Picture 158" descr="https://www.followthemoney.org/themes/ftmgreen/images/mag-glass-icon.png">
          <a:hlinkClick xmlns:r="http://schemas.openxmlformats.org/officeDocument/2006/relationships" r:id="rId159" tgtFrame="_blank"/>
          <a:extLst>
            <a:ext uri="{FF2B5EF4-FFF2-40B4-BE49-F238E27FC236}">
              <a16:creationId xmlns:a16="http://schemas.microsoft.com/office/drawing/2014/main" xmlns="" id="{5E351B1F-C765-4AA6-9ED7-43FD29C2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2888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333375</xdr:colOff>
      <xdr:row>97</xdr:row>
      <xdr:rowOff>66675</xdr:rowOff>
    </xdr:to>
    <xdr:pic>
      <xdr:nvPicPr>
        <xdr:cNvPr id="160" name="Picture 159" descr="https://www.followthemoney.org/themes/ftmgreen/images/mag-glass-icon.png">
          <a:hlinkClick xmlns:r="http://schemas.openxmlformats.org/officeDocument/2006/relationships" r:id="rId160" tgtFrame="_blank"/>
          <a:extLst>
            <a:ext uri="{FF2B5EF4-FFF2-40B4-BE49-F238E27FC236}">
              <a16:creationId xmlns:a16="http://schemas.microsoft.com/office/drawing/2014/main" xmlns="" id="{33E7C36E-6DD9-4707-8219-BC2BB00B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34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333375</xdr:colOff>
      <xdr:row>15</xdr:row>
      <xdr:rowOff>28575</xdr:rowOff>
    </xdr:to>
    <xdr:pic>
      <xdr:nvPicPr>
        <xdr:cNvPr id="161" name="Picture 160" descr="https://www.followthemoney.org/themes/ftmgreen/images/mag-glass-icon.png">
          <a:hlinkClick xmlns:r="http://schemas.openxmlformats.org/officeDocument/2006/relationships" r:id="rId161" tgtFrame="_blank"/>
          <a:extLst>
            <a:ext uri="{FF2B5EF4-FFF2-40B4-BE49-F238E27FC236}">
              <a16:creationId xmlns:a16="http://schemas.microsoft.com/office/drawing/2014/main" xmlns="" id="{9E57C34C-E3BA-44B5-8891-4D342AFA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29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333375</xdr:colOff>
      <xdr:row>139</xdr:row>
      <xdr:rowOff>66675</xdr:rowOff>
    </xdr:to>
    <xdr:pic>
      <xdr:nvPicPr>
        <xdr:cNvPr id="162" name="Picture 161" descr="https://www.followthemoney.org/themes/ftmgreen/images/mag-glass-icon.png">
          <a:hlinkClick xmlns:r="http://schemas.openxmlformats.org/officeDocument/2006/relationships" r:id="rId162" tgtFrame="_blank"/>
          <a:extLst>
            <a:ext uri="{FF2B5EF4-FFF2-40B4-BE49-F238E27FC236}">
              <a16:creationId xmlns:a16="http://schemas.microsoft.com/office/drawing/2014/main" xmlns="" id="{72CE6AE4-7E3A-4D7D-871D-C0B725B5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746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333375</xdr:colOff>
      <xdr:row>99</xdr:row>
      <xdr:rowOff>66675</xdr:rowOff>
    </xdr:to>
    <xdr:pic>
      <xdr:nvPicPr>
        <xdr:cNvPr id="163" name="Picture 162" descr="https://www.followthemoney.org/themes/ftmgreen/images/mag-glass-icon.png">
          <a:hlinkClick xmlns:r="http://schemas.openxmlformats.org/officeDocument/2006/relationships" r:id="rId163" tgtFrame="_blank"/>
          <a:extLst>
            <a:ext uri="{FF2B5EF4-FFF2-40B4-BE49-F238E27FC236}">
              <a16:creationId xmlns:a16="http://schemas.microsoft.com/office/drawing/2014/main" xmlns="" id="{061D6E2D-68B5-4BFC-9FF1-CB1FD070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80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333375</xdr:colOff>
      <xdr:row>108</xdr:row>
      <xdr:rowOff>66675</xdr:rowOff>
    </xdr:to>
    <xdr:pic>
      <xdr:nvPicPr>
        <xdr:cNvPr id="164" name="Picture 163" descr="https://www.followthemoney.org/themes/ftmgreen/images/mag-glass-icon.png">
          <a:hlinkClick xmlns:r="http://schemas.openxmlformats.org/officeDocument/2006/relationships" r:id="rId164" tgtFrame="_blank"/>
          <a:extLst>
            <a:ext uri="{FF2B5EF4-FFF2-40B4-BE49-F238E27FC236}">
              <a16:creationId xmlns:a16="http://schemas.microsoft.com/office/drawing/2014/main" xmlns="" id="{C94619D0-6AE0-46A4-BF67-8B2208D7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8699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17</xdr:row>
      <xdr:rowOff>28575</xdr:rowOff>
    </xdr:to>
    <xdr:pic>
      <xdr:nvPicPr>
        <xdr:cNvPr id="165" name="Picture 164" descr="https://www.followthemoney.org/themes/ftmgreen/images/mag-glass-icon.png">
          <a:hlinkClick xmlns:r="http://schemas.openxmlformats.org/officeDocument/2006/relationships" r:id="rId165" tgtFrame="_blank"/>
          <a:extLst>
            <a:ext uri="{FF2B5EF4-FFF2-40B4-BE49-F238E27FC236}">
              <a16:creationId xmlns:a16="http://schemas.microsoft.com/office/drawing/2014/main" xmlns="" id="{B5486877-3550-438B-87AA-B714E629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86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333375</xdr:colOff>
      <xdr:row>18</xdr:row>
      <xdr:rowOff>28575</xdr:rowOff>
    </xdr:to>
    <xdr:pic>
      <xdr:nvPicPr>
        <xdr:cNvPr id="166" name="Picture 165" descr="https://www.followthemoney.org/themes/ftmgreen/images/mag-glass-icon.png">
          <a:hlinkClick xmlns:r="http://schemas.openxmlformats.org/officeDocument/2006/relationships" r:id="rId166" tgtFrame="_blank"/>
          <a:extLst>
            <a:ext uri="{FF2B5EF4-FFF2-40B4-BE49-F238E27FC236}">
              <a16:creationId xmlns:a16="http://schemas.microsoft.com/office/drawing/2014/main" xmlns="" id="{53F88443-C3C8-4239-8FEE-BB370D00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114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333375</xdr:colOff>
      <xdr:row>98</xdr:row>
      <xdr:rowOff>66675</xdr:rowOff>
    </xdr:to>
    <xdr:pic>
      <xdr:nvPicPr>
        <xdr:cNvPr id="167" name="Picture 166" descr="https://www.followthemoney.org/themes/ftmgreen/images/mag-glass-icon.png">
          <a:hlinkClick xmlns:r="http://schemas.openxmlformats.org/officeDocument/2006/relationships" r:id="rId167" tgtFrame="_blank"/>
          <a:extLst>
            <a:ext uri="{FF2B5EF4-FFF2-40B4-BE49-F238E27FC236}">
              <a16:creationId xmlns:a16="http://schemas.microsoft.com/office/drawing/2014/main" xmlns="" id="{56A3E530-FBFB-42F6-9B56-369A1DDD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57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333375</xdr:colOff>
      <xdr:row>106</xdr:row>
      <xdr:rowOff>66675</xdr:rowOff>
    </xdr:to>
    <xdr:pic>
      <xdr:nvPicPr>
        <xdr:cNvPr id="168" name="Picture 167" descr="https://www.followthemoney.org/themes/ftmgreen/images/mag-glass-icon.png">
          <a:hlinkClick xmlns:r="http://schemas.openxmlformats.org/officeDocument/2006/relationships" r:id="rId168" tgtFrame="_blank"/>
          <a:extLst>
            <a:ext uri="{FF2B5EF4-FFF2-40B4-BE49-F238E27FC236}">
              <a16:creationId xmlns:a16="http://schemas.microsoft.com/office/drawing/2014/main" xmlns="" id="{2D604F75-C825-450F-814F-A9B09879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412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333375</xdr:colOff>
      <xdr:row>22</xdr:row>
      <xdr:rowOff>28575</xdr:rowOff>
    </xdr:to>
    <xdr:pic>
      <xdr:nvPicPr>
        <xdr:cNvPr id="169" name="Picture 168" descr="https://www.followthemoney.org/themes/ftmgreen/images/mag-glass-icon.png">
          <a:hlinkClick xmlns:r="http://schemas.openxmlformats.org/officeDocument/2006/relationships" r:id="rId169" tgtFrame="_blank"/>
          <a:extLst>
            <a:ext uri="{FF2B5EF4-FFF2-40B4-BE49-F238E27FC236}">
              <a16:creationId xmlns:a16="http://schemas.microsoft.com/office/drawing/2014/main" xmlns="" id="{9D5B19C2-4058-4E24-9765-5EA8E412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257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333375</xdr:colOff>
      <xdr:row>135</xdr:row>
      <xdr:rowOff>57150</xdr:rowOff>
    </xdr:to>
    <xdr:pic>
      <xdr:nvPicPr>
        <xdr:cNvPr id="170" name="Picture 169" descr="https://www.followthemoney.org/themes/ftmgreen/images/mag-glass-icon.png">
          <a:hlinkClick xmlns:r="http://schemas.openxmlformats.org/officeDocument/2006/relationships" r:id="rId170" tgtFrame="_blank"/>
          <a:extLst>
            <a:ext uri="{FF2B5EF4-FFF2-40B4-BE49-F238E27FC236}">
              <a16:creationId xmlns:a16="http://schemas.microsoft.com/office/drawing/2014/main" xmlns="" id="{A7503113-5E36-4631-AA4C-B83452A2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14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66</xdr:row>
      <xdr:rowOff>38100</xdr:rowOff>
    </xdr:to>
    <xdr:pic>
      <xdr:nvPicPr>
        <xdr:cNvPr id="171" name="Picture 170" descr="https://www.followthemoney.org/themes/ftmgreen/images/mag-glass-icon.png">
          <a:hlinkClick xmlns:r="http://schemas.openxmlformats.org/officeDocument/2006/relationships" r:id="rId171" tgtFrame="_blank"/>
          <a:extLst>
            <a:ext uri="{FF2B5EF4-FFF2-40B4-BE49-F238E27FC236}">
              <a16:creationId xmlns:a16="http://schemas.microsoft.com/office/drawing/2014/main" xmlns="" id="{22D62738-8FC3-4D65-8513-43D1A43A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801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333375</xdr:colOff>
      <xdr:row>4</xdr:row>
      <xdr:rowOff>28575</xdr:rowOff>
    </xdr:to>
    <xdr:pic>
      <xdr:nvPicPr>
        <xdr:cNvPr id="172" name="Picture 171" descr="https://www.followthemoney.org/themes/ftmgreen/images/mag-glass-icon.png">
          <a:hlinkClick xmlns:r="http://schemas.openxmlformats.org/officeDocument/2006/relationships" r:id="rId172" tgtFrame="_blank"/>
          <a:extLst>
            <a:ext uri="{FF2B5EF4-FFF2-40B4-BE49-F238E27FC236}">
              <a16:creationId xmlns:a16="http://schemas.microsoft.com/office/drawing/2014/main" xmlns="" id="{3B3883C1-A20C-45CF-AC5E-E6E0D227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85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67</xdr:row>
      <xdr:rowOff>38100</xdr:rowOff>
    </xdr:to>
    <xdr:pic>
      <xdr:nvPicPr>
        <xdr:cNvPr id="2" name="Picture 1" descr="https://www.followthemoney.org/themes/ftmgreen/images/mag-glass-icon.pn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721DA0D4-4EEB-40DA-BEBA-7C884BC9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487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333375</xdr:colOff>
      <xdr:row>10</xdr:row>
      <xdr:rowOff>28575</xdr:rowOff>
    </xdr:to>
    <xdr:pic>
      <xdr:nvPicPr>
        <xdr:cNvPr id="3" name="Picture 2" descr="https://www.followthemoney.org/themes/ftmgreen/images/mag-glass-icon.png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EA8144DF-4D10-488F-9365-BBAFA2BA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286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333375</xdr:colOff>
      <xdr:row>177</xdr:row>
      <xdr:rowOff>28575</xdr:rowOff>
    </xdr:to>
    <xdr:pic>
      <xdr:nvPicPr>
        <xdr:cNvPr id="4" name="Picture 3" descr="https://www.followthemoney.org/themes/ftmgreen/images/mag-glass-icon.png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B32A0262-2504-495B-B570-E2F42DC8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172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333375</xdr:colOff>
      <xdr:row>179</xdr:row>
      <xdr:rowOff>38100</xdr:rowOff>
    </xdr:to>
    <xdr:pic>
      <xdr:nvPicPr>
        <xdr:cNvPr id="5" name="Picture 4" descr="https://www.followthemoney.org/themes/ftmgreen/images/mag-glass-icon.png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2CAD97C7-B4C1-4633-99A8-1B640364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915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333375</xdr:colOff>
      <xdr:row>116</xdr:row>
      <xdr:rowOff>66675</xdr:rowOff>
    </xdr:to>
    <xdr:pic>
      <xdr:nvPicPr>
        <xdr:cNvPr id="6" name="Picture 5" descr="https://www.followthemoney.org/themes/ftmgreen/images/mag-glass-icon.png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8D9BD867-44D9-4C5A-A838-A9CDBE4C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403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333375</xdr:colOff>
      <xdr:row>11</xdr:row>
      <xdr:rowOff>28575</xdr:rowOff>
    </xdr:to>
    <xdr:pic>
      <xdr:nvPicPr>
        <xdr:cNvPr id="7" name="Picture 6" descr="https://www.followthemoney.org/themes/ftmgreen/images/mag-glass-icon.png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EBEEDBFA-06D2-4D84-AE74-263BC4D2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14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333375</xdr:colOff>
      <xdr:row>124</xdr:row>
      <xdr:rowOff>66675</xdr:rowOff>
    </xdr:to>
    <xdr:pic>
      <xdr:nvPicPr>
        <xdr:cNvPr id="8" name="Picture 7" descr="https://www.followthemoney.org/themes/ftmgreen/images/mag-glass-icon.png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0F998383-670B-4731-A37D-3E9249DF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232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333375</xdr:colOff>
      <xdr:row>167</xdr:row>
      <xdr:rowOff>66675</xdr:rowOff>
    </xdr:to>
    <xdr:pic>
      <xdr:nvPicPr>
        <xdr:cNvPr id="9" name="Picture 8" descr="https://www.followthemoney.org/themes/ftmgreen/images/mag-glass-icon.png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316968BA-3BCA-45F3-A449-43425BB5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290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333375</xdr:colOff>
      <xdr:row>142</xdr:row>
      <xdr:rowOff>66675</xdr:rowOff>
    </xdr:to>
    <xdr:pic>
      <xdr:nvPicPr>
        <xdr:cNvPr id="10" name="Picture 9" descr="https://www.followthemoney.org/themes/ftmgreen/images/mag-glass-icon.png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F7C3DCCC-8671-4950-AE44-B38BE4F7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347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333375</xdr:colOff>
      <xdr:row>153</xdr:row>
      <xdr:rowOff>66675</xdr:rowOff>
    </xdr:to>
    <xdr:pic>
      <xdr:nvPicPr>
        <xdr:cNvPr id="11" name="Picture 10" descr="https://www.followthemoney.org/themes/ftmgreen/images/mag-glass-icon.png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0D8CB843-6CCC-4718-B03A-6127D179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861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333375</xdr:colOff>
      <xdr:row>180</xdr:row>
      <xdr:rowOff>38100</xdr:rowOff>
    </xdr:to>
    <xdr:pic>
      <xdr:nvPicPr>
        <xdr:cNvPr id="12" name="Picture 11" descr="https://www.followthemoney.org/themes/ftmgreen/images/mag-glass-icon.png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F4924DF8-47E6-46D4-AD7F-52F7DEAF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402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333375</xdr:colOff>
      <xdr:row>149</xdr:row>
      <xdr:rowOff>66675</xdr:rowOff>
    </xdr:to>
    <xdr:pic>
      <xdr:nvPicPr>
        <xdr:cNvPr id="13" name="Picture 12" descr="https://www.followthemoney.org/themes/ftmgreen/images/mag-glass-icon.png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B4B61F36-1DE5-4DCE-BFB0-6906F95F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947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333375</xdr:colOff>
      <xdr:row>150</xdr:row>
      <xdr:rowOff>66675</xdr:rowOff>
    </xdr:to>
    <xdr:pic>
      <xdr:nvPicPr>
        <xdr:cNvPr id="14" name="Picture 13" descr="https://www.followthemoney.org/themes/ftmgreen/images/mag-glass-icon.png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260C3204-A07F-47A3-B1A8-71D53B6F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175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333375</xdr:colOff>
      <xdr:row>62</xdr:row>
      <xdr:rowOff>38100</xdr:rowOff>
    </xdr:to>
    <xdr:pic>
      <xdr:nvPicPr>
        <xdr:cNvPr id="15" name="Picture 14" descr="https://www.followthemoney.org/themes/ftmgreen/images/mag-glass-icon.png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0EA05825-1009-40CB-A51E-63D65E9E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344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333375</xdr:colOff>
      <xdr:row>163</xdr:row>
      <xdr:rowOff>66675</xdr:rowOff>
    </xdr:to>
    <xdr:pic>
      <xdr:nvPicPr>
        <xdr:cNvPr id="16" name="Picture 15" descr="https://www.followthemoney.org/themes/ftmgreen/images/mag-glass-icon.png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D276A5DD-A7F2-4B0C-905B-667E2942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147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333375</xdr:colOff>
      <xdr:row>140</xdr:row>
      <xdr:rowOff>66675</xdr:rowOff>
    </xdr:to>
    <xdr:pic>
      <xdr:nvPicPr>
        <xdr:cNvPr id="17" name="Picture 16" descr="https://www.followthemoney.org/themes/ftmgreen/images/mag-glass-icon.png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375B8495-371D-4C5D-972C-AC2234BA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889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333375</xdr:colOff>
      <xdr:row>80</xdr:row>
      <xdr:rowOff>38100</xdr:rowOff>
    </xdr:to>
    <xdr:pic>
      <xdr:nvPicPr>
        <xdr:cNvPr id="18" name="Picture 17" descr="https://www.followthemoney.org/themes/ftmgreen/images/mag-glass-icon.png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E3C303AC-9716-4335-8876-F05C888C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916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333375</xdr:colOff>
      <xdr:row>86</xdr:row>
      <xdr:rowOff>38100</xdr:rowOff>
    </xdr:to>
    <xdr:pic>
      <xdr:nvPicPr>
        <xdr:cNvPr id="19" name="Picture 18" descr="https://www.followthemoney.org/themes/ftmgreen/images/mag-glass-icon.png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3474E995-A39A-47E0-9A4C-296D188D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288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333375</xdr:colOff>
      <xdr:row>53</xdr:row>
      <xdr:rowOff>38100</xdr:rowOff>
    </xdr:to>
    <xdr:pic>
      <xdr:nvPicPr>
        <xdr:cNvPr id="20" name="Picture 19" descr="https://www.followthemoney.org/themes/ftmgreen/images/mag-glass-icon.png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165B76B8-5CBF-42A3-A486-890C14A3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287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333375</xdr:colOff>
      <xdr:row>49</xdr:row>
      <xdr:rowOff>38100</xdr:rowOff>
    </xdr:to>
    <xdr:pic>
      <xdr:nvPicPr>
        <xdr:cNvPr id="21" name="Picture 20" descr="https://www.followthemoney.org/themes/ftmgreen/images/mag-glass-icon.png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EADCE324-2560-4D76-B3E4-623ABA43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37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31</xdr:row>
      <xdr:rowOff>28575</xdr:rowOff>
    </xdr:to>
    <xdr:pic>
      <xdr:nvPicPr>
        <xdr:cNvPr id="22" name="Picture 21" descr="https://www.followthemoney.org/themes/ftmgreen/images/mag-glass-icon.png">
          <a:hlinkClick xmlns:r="http://schemas.openxmlformats.org/officeDocument/2006/relationships" r:id="rId22" tgtFrame="_blank"/>
          <a:extLst>
            <a:ext uri="{FF2B5EF4-FFF2-40B4-BE49-F238E27FC236}">
              <a16:creationId xmlns:a16="http://schemas.microsoft.com/office/drawing/2014/main" xmlns="" id="{7A914611-A822-48C3-81CC-8DE818A9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543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333375</xdr:colOff>
      <xdr:row>112</xdr:row>
      <xdr:rowOff>66675</xdr:rowOff>
    </xdr:to>
    <xdr:pic>
      <xdr:nvPicPr>
        <xdr:cNvPr id="23" name="Picture 22" descr="https://www.followthemoney.org/themes/ftmgreen/images/mag-glass-icon.png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xmlns="" id="{44DCE0BB-8FC6-4367-8A0E-55F556C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470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333375</xdr:colOff>
      <xdr:row>50</xdr:row>
      <xdr:rowOff>38100</xdr:rowOff>
    </xdr:to>
    <xdr:pic>
      <xdr:nvPicPr>
        <xdr:cNvPr id="24" name="Picture 23" descr="https://www.followthemoney.org/themes/ftmgreen/images/mag-glass-icon.png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xmlns="" id="{1A8FB589-6C50-4389-A2A5-5CA878C4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601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333375</xdr:colOff>
      <xdr:row>13</xdr:row>
      <xdr:rowOff>28575</xdr:rowOff>
    </xdr:to>
    <xdr:pic>
      <xdr:nvPicPr>
        <xdr:cNvPr id="25" name="Picture 24" descr="https://www.followthemoney.org/themes/ftmgreen/images/mag-glass-icon.png">
          <a:hlinkClick xmlns:r="http://schemas.openxmlformats.org/officeDocument/2006/relationships" r:id="rId25" tgtFrame="_blank"/>
          <a:extLst>
            <a:ext uri="{FF2B5EF4-FFF2-40B4-BE49-F238E27FC236}">
              <a16:creationId xmlns:a16="http://schemas.microsoft.com/office/drawing/2014/main" xmlns="" id="{E3BD1539-73D3-4E7A-96D0-5C80DA76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71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8</xdr:col>
      <xdr:colOff>333375</xdr:colOff>
      <xdr:row>181</xdr:row>
      <xdr:rowOff>38100</xdr:rowOff>
    </xdr:to>
    <xdr:pic>
      <xdr:nvPicPr>
        <xdr:cNvPr id="26" name="Picture 25" descr="https://www.followthemoney.org/themes/ftmgreen/images/mag-glass-icon.png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xmlns="" id="{8F07EC02-5181-4A51-9A8C-E8574E69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630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333375</xdr:colOff>
      <xdr:row>148</xdr:row>
      <xdr:rowOff>66675</xdr:rowOff>
    </xdr:to>
    <xdr:pic>
      <xdr:nvPicPr>
        <xdr:cNvPr id="27" name="Picture 26" descr="https://www.followthemoney.org/themes/ftmgreen/images/mag-glass-icon.png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xmlns="" id="{6B8305DE-D5DA-49E3-A0C1-8CB2D95A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718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333375</xdr:colOff>
      <xdr:row>48</xdr:row>
      <xdr:rowOff>38100</xdr:rowOff>
    </xdr:to>
    <xdr:pic>
      <xdr:nvPicPr>
        <xdr:cNvPr id="28" name="Picture 27" descr="https://www.followthemoney.org/themes/ftmgreen/images/mag-glass-icon.png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xmlns="" id="{247781BA-AEFD-4756-B295-9831D9FD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14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333375</xdr:colOff>
      <xdr:row>88</xdr:row>
      <xdr:rowOff>38100</xdr:rowOff>
    </xdr:to>
    <xdr:pic>
      <xdr:nvPicPr>
        <xdr:cNvPr id="29" name="Picture 28" descr="https://www.followthemoney.org/themes/ftmgreen/images/mag-glass-icon.png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xmlns="" id="{6B1248B6-D7DA-4EAE-8FC6-2672372D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745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333375</xdr:colOff>
      <xdr:row>63</xdr:row>
      <xdr:rowOff>38100</xdr:rowOff>
    </xdr:to>
    <xdr:pic>
      <xdr:nvPicPr>
        <xdr:cNvPr id="30" name="Picture 29" descr="https://www.followthemoney.org/themes/ftmgreen/images/mag-glass-icon.png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xmlns="" id="{C694E80A-0A31-4A1B-8CC1-3373F2B7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573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333375</xdr:colOff>
      <xdr:row>72</xdr:row>
      <xdr:rowOff>38100</xdr:rowOff>
    </xdr:to>
    <xdr:pic>
      <xdr:nvPicPr>
        <xdr:cNvPr id="31" name="Picture 30" descr="https://www.followthemoney.org/themes/ftmgreen/images/mag-glass-icon.png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xmlns="" id="{56E4FF62-9725-48F9-A75E-290CB0B5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859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333375</xdr:colOff>
      <xdr:row>144</xdr:row>
      <xdr:rowOff>66675</xdr:rowOff>
    </xdr:to>
    <xdr:pic>
      <xdr:nvPicPr>
        <xdr:cNvPr id="32" name="Picture 31" descr="https://www.followthemoney.org/themes/ftmgreen/images/mag-glass-icon.png">
          <a:hlinkClick xmlns:r="http://schemas.openxmlformats.org/officeDocument/2006/relationships" r:id="rId32" tgtFrame="_blank"/>
          <a:extLst>
            <a:ext uri="{FF2B5EF4-FFF2-40B4-BE49-F238E27FC236}">
              <a16:creationId xmlns:a16="http://schemas.microsoft.com/office/drawing/2014/main" xmlns="" id="{6CB06F62-499A-4775-8284-B032BA90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804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333375</xdr:colOff>
      <xdr:row>45</xdr:row>
      <xdr:rowOff>28575</xdr:rowOff>
    </xdr:to>
    <xdr:pic>
      <xdr:nvPicPr>
        <xdr:cNvPr id="33" name="Picture 32" descr="https://www.followthemoney.org/themes/ftmgreen/images/mag-glass-icon.png">
          <a:hlinkClick xmlns:r="http://schemas.openxmlformats.org/officeDocument/2006/relationships" r:id="rId33" tgtFrame="_blank"/>
          <a:extLst>
            <a:ext uri="{FF2B5EF4-FFF2-40B4-BE49-F238E27FC236}">
              <a16:creationId xmlns:a16="http://schemas.microsoft.com/office/drawing/2014/main" xmlns="" id="{AF814D4A-7226-453E-9337-D929A88A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439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333375</xdr:colOff>
      <xdr:row>21</xdr:row>
      <xdr:rowOff>28575</xdr:rowOff>
    </xdr:to>
    <xdr:pic>
      <xdr:nvPicPr>
        <xdr:cNvPr id="34" name="Picture 33" descr="https://www.followthemoney.org/themes/ftmgreen/images/mag-glass-icon.png">
          <a:hlinkClick xmlns:r="http://schemas.openxmlformats.org/officeDocument/2006/relationships" r:id="rId34" tgtFrame="_blank"/>
          <a:extLst>
            <a:ext uri="{FF2B5EF4-FFF2-40B4-BE49-F238E27FC236}">
              <a16:creationId xmlns:a16="http://schemas.microsoft.com/office/drawing/2014/main" xmlns="" id="{97DC231B-A652-4099-9937-45B9F6DF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029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333375</xdr:colOff>
      <xdr:row>139</xdr:row>
      <xdr:rowOff>66675</xdr:rowOff>
    </xdr:to>
    <xdr:pic>
      <xdr:nvPicPr>
        <xdr:cNvPr id="35" name="Picture 34" descr="https://www.followthemoney.org/themes/ftmgreen/images/mag-glass-icon.png">
          <a:hlinkClick xmlns:r="http://schemas.openxmlformats.org/officeDocument/2006/relationships" r:id="rId35" tgtFrame="_blank"/>
          <a:extLst>
            <a:ext uri="{FF2B5EF4-FFF2-40B4-BE49-F238E27FC236}">
              <a16:creationId xmlns:a16="http://schemas.microsoft.com/office/drawing/2014/main" xmlns="" id="{0B4ACFD0-2F08-4418-A4C3-7555369B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661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8</xdr:col>
      <xdr:colOff>333375</xdr:colOff>
      <xdr:row>181</xdr:row>
      <xdr:rowOff>38100</xdr:rowOff>
    </xdr:to>
    <xdr:pic>
      <xdr:nvPicPr>
        <xdr:cNvPr id="36" name="Picture 35" descr="https://www.followthemoney.org/themes/ftmgreen/images/mag-glass-icon.png">
          <a:hlinkClick xmlns:r="http://schemas.openxmlformats.org/officeDocument/2006/relationships" r:id="rId36" tgtFrame="_blank"/>
          <a:extLst>
            <a:ext uri="{FF2B5EF4-FFF2-40B4-BE49-F238E27FC236}">
              <a16:creationId xmlns:a16="http://schemas.microsoft.com/office/drawing/2014/main" xmlns="" id="{1865936D-565D-467D-9A4A-F69D3FF7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773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333375</xdr:colOff>
      <xdr:row>174</xdr:row>
      <xdr:rowOff>38100</xdr:rowOff>
    </xdr:to>
    <xdr:pic>
      <xdr:nvPicPr>
        <xdr:cNvPr id="37" name="Picture 36" descr="https://www.followthemoney.org/themes/ftmgreen/images/mag-glass-icon.png">
          <a:hlinkClick xmlns:r="http://schemas.openxmlformats.org/officeDocument/2006/relationships" r:id="rId37" tgtFrame="_blank"/>
          <a:extLst>
            <a:ext uri="{FF2B5EF4-FFF2-40B4-BE49-F238E27FC236}">
              <a16:creationId xmlns:a16="http://schemas.microsoft.com/office/drawing/2014/main" xmlns="" id="{7AD9FD7A-976A-40E3-8B25-2CD6D016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572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333375</xdr:colOff>
      <xdr:row>169</xdr:row>
      <xdr:rowOff>66675</xdr:rowOff>
    </xdr:to>
    <xdr:pic>
      <xdr:nvPicPr>
        <xdr:cNvPr id="38" name="Picture 37" descr="https://www.followthemoney.org/themes/ftmgreen/images/mag-glass-icon.png">
          <a:hlinkClick xmlns:r="http://schemas.openxmlformats.org/officeDocument/2006/relationships" r:id="rId38" tgtFrame="_blank"/>
          <a:extLst>
            <a:ext uri="{FF2B5EF4-FFF2-40B4-BE49-F238E27FC236}">
              <a16:creationId xmlns:a16="http://schemas.microsoft.com/office/drawing/2014/main" xmlns="" id="{9861D042-4128-4DCC-A7BA-A7A4ED12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747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333375</xdr:colOff>
      <xdr:row>123</xdr:row>
      <xdr:rowOff>66675</xdr:rowOff>
    </xdr:to>
    <xdr:pic>
      <xdr:nvPicPr>
        <xdr:cNvPr id="39" name="Picture 38" descr="https://www.followthemoney.org/themes/ftmgreen/images/mag-glass-icon.png">
          <a:hlinkClick xmlns:r="http://schemas.openxmlformats.org/officeDocument/2006/relationships" r:id="rId39" tgtFrame="_blank"/>
          <a:extLst>
            <a:ext uri="{FF2B5EF4-FFF2-40B4-BE49-F238E27FC236}">
              <a16:creationId xmlns:a16="http://schemas.microsoft.com/office/drawing/2014/main" xmlns="" id="{2BAA5EFD-F34C-4154-B602-32A430D3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003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333375</xdr:colOff>
      <xdr:row>162</xdr:row>
      <xdr:rowOff>66675</xdr:rowOff>
    </xdr:to>
    <xdr:pic>
      <xdr:nvPicPr>
        <xdr:cNvPr id="40" name="Picture 39" descr="https://www.followthemoney.org/themes/ftmgreen/images/mag-glass-icon.png">
          <a:hlinkClick xmlns:r="http://schemas.openxmlformats.org/officeDocument/2006/relationships" r:id="rId40" tgtFrame="_blank"/>
          <a:extLst>
            <a:ext uri="{FF2B5EF4-FFF2-40B4-BE49-F238E27FC236}">
              <a16:creationId xmlns:a16="http://schemas.microsoft.com/office/drawing/2014/main" xmlns="" id="{1157E9C1-7B86-4031-81D2-768B8F72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919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8</xdr:col>
      <xdr:colOff>333375</xdr:colOff>
      <xdr:row>168</xdr:row>
      <xdr:rowOff>66675</xdr:rowOff>
    </xdr:to>
    <xdr:pic>
      <xdr:nvPicPr>
        <xdr:cNvPr id="41" name="Picture 40" descr="https://www.followthemoney.org/themes/ftmgreen/images/mag-glass-icon.png">
          <a:hlinkClick xmlns:r="http://schemas.openxmlformats.org/officeDocument/2006/relationships" r:id="rId41" tgtFrame="_blank"/>
          <a:extLst>
            <a:ext uri="{FF2B5EF4-FFF2-40B4-BE49-F238E27FC236}">
              <a16:creationId xmlns:a16="http://schemas.microsoft.com/office/drawing/2014/main" xmlns="" id="{CA34224E-FCB4-4ECA-9D6F-5E5F223F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519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333375</xdr:colOff>
      <xdr:row>84</xdr:row>
      <xdr:rowOff>38100</xdr:rowOff>
    </xdr:to>
    <xdr:pic>
      <xdr:nvPicPr>
        <xdr:cNvPr id="42" name="Picture 41" descr="https://www.followthemoney.org/themes/ftmgreen/images/mag-glass-icon.png">
          <a:hlinkClick xmlns:r="http://schemas.openxmlformats.org/officeDocument/2006/relationships" r:id="rId42" tgtFrame="_blank"/>
          <a:extLst>
            <a:ext uri="{FF2B5EF4-FFF2-40B4-BE49-F238E27FC236}">
              <a16:creationId xmlns:a16="http://schemas.microsoft.com/office/drawing/2014/main" xmlns="" id="{03DB577B-A800-4D0D-A9D9-9CDFBCF1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831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333375</xdr:colOff>
      <xdr:row>143</xdr:row>
      <xdr:rowOff>66675</xdr:rowOff>
    </xdr:to>
    <xdr:pic>
      <xdr:nvPicPr>
        <xdr:cNvPr id="43" name="Picture 42" descr="https://www.followthemoney.org/themes/ftmgreen/images/mag-glass-icon.png">
          <a:hlinkClick xmlns:r="http://schemas.openxmlformats.org/officeDocument/2006/relationships" r:id="rId43" tgtFrame="_blank"/>
          <a:extLst>
            <a:ext uri="{FF2B5EF4-FFF2-40B4-BE49-F238E27FC236}">
              <a16:creationId xmlns:a16="http://schemas.microsoft.com/office/drawing/2014/main" xmlns="" id="{B07A44BE-0ACB-49F3-9E98-C7BA1FE6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575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333375</xdr:colOff>
      <xdr:row>41</xdr:row>
      <xdr:rowOff>28575</xdr:rowOff>
    </xdr:to>
    <xdr:pic>
      <xdr:nvPicPr>
        <xdr:cNvPr id="44" name="Picture 43" descr="https://www.followthemoney.org/themes/ftmgreen/images/mag-glass-icon.png">
          <a:hlinkClick xmlns:r="http://schemas.openxmlformats.org/officeDocument/2006/relationships" r:id="rId44" tgtFrame="_blank"/>
          <a:extLst>
            <a:ext uri="{FF2B5EF4-FFF2-40B4-BE49-F238E27FC236}">
              <a16:creationId xmlns:a16="http://schemas.microsoft.com/office/drawing/2014/main" xmlns="" id="{0C7C2B63-14B6-4AEC-B169-DF801D4F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287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333375</xdr:colOff>
      <xdr:row>87</xdr:row>
      <xdr:rowOff>38100</xdr:rowOff>
    </xdr:to>
    <xdr:pic>
      <xdr:nvPicPr>
        <xdr:cNvPr id="45" name="Picture 44" descr="https://www.followthemoney.org/themes/ftmgreen/images/mag-glass-icon.png">
          <a:hlinkClick xmlns:r="http://schemas.openxmlformats.org/officeDocument/2006/relationships" r:id="rId45" tgtFrame="_blank"/>
          <a:extLst>
            <a:ext uri="{FF2B5EF4-FFF2-40B4-BE49-F238E27FC236}">
              <a16:creationId xmlns:a16="http://schemas.microsoft.com/office/drawing/2014/main" xmlns="" id="{4607559B-DA88-4B7B-BD3A-8CAA6876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516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333375</xdr:colOff>
      <xdr:row>147</xdr:row>
      <xdr:rowOff>66675</xdr:rowOff>
    </xdr:to>
    <xdr:pic>
      <xdr:nvPicPr>
        <xdr:cNvPr id="46" name="Picture 45" descr="https://www.followthemoney.org/themes/ftmgreen/images/mag-glass-icon.png">
          <a:hlinkClick xmlns:r="http://schemas.openxmlformats.org/officeDocument/2006/relationships" r:id="rId46" tgtFrame="_blank"/>
          <a:extLst>
            <a:ext uri="{FF2B5EF4-FFF2-40B4-BE49-F238E27FC236}">
              <a16:creationId xmlns:a16="http://schemas.microsoft.com/office/drawing/2014/main" xmlns="" id="{F20B5922-ECE8-4DCD-910E-5DE55F98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490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333375</xdr:colOff>
      <xdr:row>34</xdr:row>
      <xdr:rowOff>28575</xdr:rowOff>
    </xdr:to>
    <xdr:pic>
      <xdr:nvPicPr>
        <xdr:cNvPr id="47" name="Picture 46" descr="https://www.followthemoney.org/themes/ftmgreen/images/mag-glass-icon.png">
          <a:hlinkClick xmlns:r="http://schemas.openxmlformats.org/officeDocument/2006/relationships" r:id="rId47" tgtFrame="_blank"/>
          <a:extLst>
            <a:ext uri="{FF2B5EF4-FFF2-40B4-BE49-F238E27FC236}">
              <a16:creationId xmlns:a16="http://schemas.microsoft.com/office/drawing/2014/main" xmlns="" id="{F6315680-A369-4C58-8F6D-4FB2879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458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333375</xdr:colOff>
      <xdr:row>176</xdr:row>
      <xdr:rowOff>28575</xdr:rowOff>
    </xdr:to>
    <xdr:pic>
      <xdr:nvPicPr>
        <xdr:cNvPr id="48" name="Picture 47" descr="https://www.followthemoney.org/themes/ftmgreen/images/mag-glass-icon.png">
          <a:hlinkClick xmlns:r="http://schemas.openxmlformats.org/officeDocument/2006/relationships" r:id="rId48" tgtFrame="_blank"/>
          <a:extLst>
            <a:ext uri="{FF2B5EF4-FFF2-40B4-BE49-F238E27FC236}">
              <a16:creationId xmlns:a16="http://schemas.microsoft.com/office/drawing/2014/main" xmlns="" id="{66A7E292-B820-46F8-AA7C-4555C4C3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800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333375</xdr:colOff>
      <xdr:row>55</xdr:row>
      <xdr:rowOff>38100</xdr:rowOff>
    </xdr:to>
    <xdr:pic>
      <xdr:nvPicPr>
        <xdr:cNvPr id="49" name="Picture 48" descr="https://www.followthemoney.org/themes/ftmgreen/images/mag-glass-icon.png">
          <a:hlinkClick xmlns:r="http://schemas.openxmlformats.org/officeDocument/2006/relationships" r:id="rId49" tgtFrame="_blank"/>
          <a:extLst>
            <a:ext uri="{FF2B5EF4-FFF2-40B4-BE49-F238E27FC236}">
              <a16:creationId xmlns:a16="http://schemas.microsoft.com/office/drawing/2014/main" xmlns="" id="{585763C9-96E9-43D2-BDFC-6D6BC940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744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333375</xdr:colOff>
      <xdr:row>70</xdr:row>
      <xdr:rowOff>38100</xdr:rowOff>
    </xdr:to>
    <xdr:pic>
      <xdr:nvPicPr>
        <xdr:cNvPr id="50" name="Picture 49" descr="https://www.followthemoney.org/themes/ftmgreen/images/mag-glass-icon.png">
          <a:hlinkClick xmlns:r="http://schemas.openxmlformats.org/officeDocument/2006/relationships" r:id="rId50" tgtFrame="_blank"/>
          <a:extLst>
            <a:ext uri="{FF2B5EF4-FFF2-40B4-BE49-F238E27FC236}">
              <a16:creationId xmlns:a16="http://schemas.microsoft.com/office/drawing/2014/main" xmlns="" id="{F85D8C1C-40A6-4AE7-8943-48560F8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7173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333375</xdr:colOff>
      <xdr:row>117</xdr:row>
      <xdr:rowOff>66675</xdr:rowOff>
    </xdr:to>
    <xdr:pic>
      <xdr:nvPicPr>
        <xdr:cNvPr id="51" name="Picture 50" descr="https://www.followthemoney.org/themes/ftmgreen/images/mag-glass-icon.png">
          <a:hlinkClick xmlns:r="http://schemas.openxmlformats.org/officeDocument/2006/relationships" r:id="rId51" tgtFrame="_blank"/>
          <a:extLst>
            <a:ext uri="{FF2B5EF4-FFF2-40B4-BE49-F238E27FC236}">
              <a16:creationId xmlns:a16="http://schemas.microsoft.com/office/drawing/2014/main" xmlns="" id="{CDD076F1-A908-4CF4-85DD-2C0F4DE7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632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333375</xdr:colOff>
      <xdr:row>60</xdr:row>
      <xdr:rowOff>38100</xdr:rowOff>
    </xdr:to>
    <xdr:pic>
      <xdr:nvPicPr>
        <xdr:cNvPr id="52" name="Picture 51" descr="https://www.followthemoney.org/themes/ftmgreen/images/mag-glass-icon.png">
          <a:hlinkClick xmlns:r="http://schemas.openxmlformats.org/officeDocument/2006/relationships" r:id="rId52" tgtFrame="_blank"/>
          <a:extLst>
            <a:ext uri="{FF2B5EF4-FFF2-40B4-BE49-F238E27FC236}">
              <a16:creationId xmlns:a16="http://schemas.microsoft.com/office/drawing/2014/main" xmlns="" id="{1A716D0E-6EFD-45EA-85F6-86E0B347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887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333375</xdr:colOff>
      <xdr:row>52</xdr:row>
      <xdr:rowOff>38100</xdr:rowOff>
    </xdr:to>
    <xdr:pic>
      <xdr:nvPicPr>
        <xdr:cNvPr id="53" name="Picture 52" descr="https://www.followthemoney.org/themes/ftmgreen/images/mag-glass-icon.png">
          <a:hlinkClick xmlns:r="http://schemas.openxmlformats.org/officeDocument/2006/relationships" r:id="rId53" tgtFrame="_blank"/>
          <a:extLst>
            <a:ext uri="{FF2B5EF4-FFF2-40B4-BE49-F238E27FC236}">
              <a16:creationId xmlns:a16="http://schemas.microsoft.com/office/drawing/2014/main" xmlns="" id="{D92E9681-A220-4835-8AB3-DC2F942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058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333375</xdr:colOff>
      <xdr:row>145</xdr:row>
      <xdr:rowOff>66675</xdr:rowOff>
    </xdr:to>
    <xdr:pic>
      <xdr:nvPicPr>
        <xdr:cNvPr id="54" name="Picture 53" descr="https://www.followthemoney.org/themes/ftmgreen/images/mag-glass-icon.png">
          <a:hlinkClick xmlns:r="http://schemas.openxmlformats.org/officeDocument/2006/relationships" r:id="rId54" tgtFrame="_blank"/>
          <a:extLst>
            <a:ext uri="{FF2B5EF4-FFF2-40B4-BE49-F238E27FC236}">
              <a16:creationId xmlns:a16="http://schemas.microsoft.com/office/drawing/2014/main" xmlns="" id="{B61DAD8F-B481-4AF8-920D-C09A5C68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032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333375</xdr:colOff>
      <xdr:row>141</xdr:row>
      <xdr:rowOff>66675</xdr:rowOff>
    </xdr:to>
    <xdr:pic>
      <xdr:nvPicPr>
        <xdr:cNvPr id="55" name="Picture 54" descr="https://www.followthemoney.org/themes/ftmgreen/images/mag-glass-icon.png">
          <a:hlinkClick xmlns:r="http://schemas.openxmlformats.org/officeDocument/2006/relationships" r:id="rId55" tgtFrame="_blank"/>
          <a:extLst>
            <a:ext uri="{FF2B5EF4-FFF2-40B4-BE49-F238E27FC236}">
              <a16:creationId xmlns:a16="http://schemas.microsoft.com/office/drawing/2014/main" xmlns="" id="{9E138DC5-1EC3-4995-80F0-29C23D29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118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333375</xdr:colOff>
      <xdr:row>47</xdr:row>
      <xdr:rowOff>38100</xdr:rowOff>
    </xdr:to>
    <xdr:pic>
      <xdr:nvPicPr>
        <xdr:cNvPr id="56" name="Picture 55" descr="https://www.followthemoney.org/themes/ftmgreen/images/mag-glass-icon.png">
          <a:hlinkClick xmlns:r="http://schemas.openxmlformats.org/officeDocument/2006/relationships" r:id="rId56" tgtFrame="_blank"/>
          <a:extLst>
            <a:ext uri="{FF2B5EF4-FFF2-40B4-BE49-F238E27FC236}">
              <a16:creationId xmlns:a16="http://schemas.microsoft.com/office/drawing/2014/main" xmlns="" id="{ED67E1F3-38AE-4739-9E58-C318F11F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91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333375</xdr:colOff>
      <xdr:row>40</xdr:row>
      <xdr:rowOff>28575</xdr:rowOff>
    </xdr:to>
    <xdr:pic>
      <xdr:nvPicPr>
        <xdr:cNvPr id="57" name="Picture 56" descr="https://www.followthemoney.org/themes/ftmgreen/images/mag-glass-icon.png">
          <a:hlinkClick xmlns:r="http://schemas.openxmlformats.org/officeDocument/2006/relationships" r:id="rId57" tgtFrame="_blank"/>
          <a:extLst>
            <a:ext uri="{FF2B5EF4-FFF2-40B4-BE49-F238E27FC236}">
              <a16:creationId xmlns:a16="http://schemas.microsoft.com/office/drawing/2014/main" xmlns="" id="{5B2E46E4-93BB-4771-BD58-DADF9B0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058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333375</xdr:colOff>
      <xdr:row>170</xdr:row>
      <xdr:rowOff>66675</xdr:rowOff>
    </xdr:to>
    <xdr:pic>
      <xdr:nvPicPr>
        <xdr:cNvPr id="58" name="Picture 57" descr="https://www.followthemoney.org/themes/ftmgreen/images/mag-glass-icon.png">
          <a:hlinkClick xmlns:r="http://schemas.openxmlformats.org/officeDocument/2006/relationships" r:id="rId58" tgtFrame="_blank"/>
          <a:extLst>
            <a:ext uri="{FF2B5EF4-FFF2-40B4-BE49-F238E27FC236}">
              <a16:creationId xmlns:a16="http://schemas.microsoft.com/office/drawing/2014/main" xmlns="" id="{64FA02A2-0689-40B3-9798-4C0CC5C9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976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333375</xdr:colOff>
      <xdr:row>151</xdr:row>
      <xdr:rowOff>66675</xdr:rowOff>
    </xdr:to>
    <xdr:pic>
      <xdr:nvPicPr>
        <xdr:cNvPr id="59" name="Picture 58" descr="https://www.followthemoney.org/themes/ftmgreen/images/mag-glass-icon.png">
          <a:hlinkClick xmlns:r="http://schemas.openxmlformats.org/officeDocument/2006/relationships" r:id="rId59" tgtFrame="_blank"/>
          <a:extLst>
            <a:ext uri="{FF2B5EF4-FFF2-40B4-BE49-F238E27FC236}">
              <a16:creationId xmlns:a16="http://schemas.microsoft.com/office/drawing/2014/main" xmlns="" id="{65ACAF52-617B-4FED-A681-2F6178AA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404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333375</xdr:colOff>
      <xdr:row>16</xdr:row>
      <xdr:rowOff>28575</xdr:rowOff>
    </xdr:to>
    <xdr:pic>
      <xdr:nvPicPr>
        <xdr:cNvPr id="60" name="Picture 59" descr="https://www.followthemoney.org/themes/ftmgreen/images/mag-glass-icon.png">
          <a:hlinkClick xmlns:r="http://schemas.openxmlformats.org/officeDocument/2006/relationships" r:id="rId60" tgtFrame="_blank"/>
          <a:extLst>
            <a:ext uri="{FF2B5EF4-FFF2-40B4-BE49-F238E27FC236}">
              <a16:creationId xmlns:a16="http://schemas.microsoft.com/office/drawing/2014/main" xmlns="" id="{4B0369EA-6658-4091-84E1-E105D6E3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57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333375</xdr:colOff>
      <xdr:row>54</xdr:row>
      <xdr:rowOff>38100</xdr:rowOff>
    </xdr:to>
    <xdr:pic>
      <xdr:nvPicPr>
        <xdr:cNvPr id="61" name="Picture 60" descr="https://www.followthemoney.org/themes/ftmgreen/images/mag-glass-icon.png">
          <a:hlinkClick xmlns:r="http://schemas.openxmlformats.org/officeDocument/2006/relationships" r:id="rId61" tgtFrame="_blank"/>
          <a:extLst>
            <a:ext uri="{FF2B5EF4-FFF2-40B4-BE49-F238E27FC236}">
              <a16:creationId xmlns:a16="http://schemas.microsoft.com/office/drawing/2014/main" xmlns="" id="{C026D0D1-F727-4EFF-A93C-48355DE3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515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333375</xdr:colOff>
      <xdr:row>61</xdr:row>
      <xdr:rowOff>38100</xdr:rowOff>
    </xdr:to>
    <xdr:pic>
      <xdr:nvPicPr>
        <xdr:cNvPr id="62" name="Picture 61" descr="https://www.followthemoney.org/themes/ftmgreen/images/mag-glass-icon.png">
          <a:hlinkClick xmlns:r="http://schemas.openxmlformats.org/officeDocument/2006/relationships" r:id="rId62" tgtFrame="_blank"/>
          <a:extLst>
            <a:ext uri="{FF2B5EF4-FFF2-40B4-BE49-F238E27FC236}">
              <a16:creationId xmlns:a16="http://schemas.microsoft.com/office/drawing/2014/main" xmlns="" id="{EC0CBF55-3C10-4C15-97DA-B58A9120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116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333375</xdr:colOff>
      <xdr:row>77</xdr:row>
      <xdr:rowOff>38100</xdr:rowOff>
    </xdr:to>
    <xdr:pic>
      <xdr:nvPicPr>
        <xdr:cNvPr id="63" name="Picture 62" descr="https://www.followthemoney.org/themes/ftmgreen/images/mag-glass-icon.png">
          <a:hlinkClick xmlns:r="http://schemas.openxmlformats.org/officeDocument/2006/relationships" r:id="rId63" tgtFrame="_blank"/>
          <a:extLst>
            <a:ext uri="{FF2B5EF4-FFF2-40B4-BE49-F238E27FC236}">
              <a16:creationId xmlns:a16="http://schemas.microsoft.com/office/drawing/2014/main" xmlns="" id="{A1496EEA-F8AD-4842-AF0B-542FEA00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230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333375</xdr:colOff>
      <xdr:row>39</xdr:row>
      <xdr:rowOff>28575</xdr:rowOff>
    </xdr:to>
    <xdr:pic>
      <xdr:nvPicPr>
        <xdr:cNvPr id="64" name="Picture 63" descr="https://www.followthemoney.org/themes/ftmgreen/images/mag-glass-icon.png">
          <a:hlinkClick xmlns:r="http://schemas.openxmlformats.org/officeDocument/2006/relationships" r:id="rId64" tgtFrame="_blank"/>
          <a:extLst>
            <a:ext uri="{FF2B5EF4-FFF2-40B4-BE49-F238E27FC236}">
              <a16:creationId xmlns:a16="http://schemas.microsoft.com/office/drawing/2014/main" xmlns="" id="{E18FA474-E14E-466B-8254-F2E02792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829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333375</xdr:colOff>
      <xdr:row>126</xdr:row>
      <xdr:rowOff>66675</xdr:rowOff>
    </xdr:to>
    <xdr:pic>
      <xdr:nvPicPr>
        <xdr:cNvPr id="65" name="Picture 64" descr="https://www.followthemoney.org/themes/ftmgreen/images/mag-glass-icon.png">
          <a:hlinkClick xmlns:r="http://schemas.openxmlformats.org/officeDocument/2006/relationships" r:id="rId65" tgtFrame="_blank"/>
          <a:extLst>
            <a:ext uri="{FF2B5EF4-FFF2-40B4-BE49-F238E27FC236}">
              <a16:creationId xmlns:a16="http://schemas.microsoft.com/office/drawing/2014/main" xmlns="" id="{771EED08-E54C-49CA-AC3F-EE19CECC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689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333375</xdr:colOff>
      <xdr:row>8</xdr:row>
      <xdr:rowOff>28575</xdr:rowOff>
    </xdr:to>
    <xdr:pic>
      <xdr:nvPicPr>
        <xdr:cNvPr id="66" name="Picture 65" descr="https://www.followthemoney.org/themes/ftmgreen/images/mag-glass-icon.png">
          <a:hlinkClick xmlns:r="http://schemas.openxmlformats.org/officeDocument/2006/relationships" r:id="rId66" tgtFrame="_blank"/>
          <a:extLst>
            <a:ext uri="{FF2B5EF4-FFF2-40B4-BE49-F238E27FC236}">
              <a16:creationId xmlns:a16="http://schemas.microsoft.com/office/drawing/2014/main" xmlns="" id="{74088796-ECED-4470-AC87-0A6D68ED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28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333375</xdr:colOff>
      <xdr:row>30</xdr:row>
      <xdr:rowOff>28575</xdr:rowOff>
    </xdr:to>
    <xdr:pic>
      <xdr:nvPicPr>
        <xdr:cNvPr id="67" name="Picture 66" descr="https://www.followthemoney.org/themes/ftmgreen/images/mag-glass-icon.png">
          <a:hlinkClick xmlns:r="http://schemas.openxmlformats.org/officeDocument/2006/relationships" r:id="rId67" tgtFrame="_blank"/>
          <a:extLst>
            <a:ext uri="{FF2B5EF4-FFF2-40B4-BE49-F238E27FC236}">
              <a16:creationId xmlns:a16="http://schemas.microsoft.com/office/drawing/2014/main" xmlns="" id="{391A6370-ECF9-469A-BFD3-E0BCA7B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315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333375</xdr:colOff>
      <xdr:row>24</xdr:row>
      <xdr:rowOff>28575</xdr:rowOff>
    </xdr:to>
    <xdr:pic>
      <xdr:nvPicPr>
        <xdr:cNvPr id="68" name="Picture 67" descr="https://www.followthemoney.org/themes/ftmgreen/images/mag-glass-icon.png">
          <a:hlinkClick xmlns:r="http://schemas.openxmlformats.org/officeDocument/2006/relationships" r:id="rId68" tgtFrame="_blank"/>
          <a:extLst>
            <a:ext uri="{FF2B5EF4-FFF2-40B4-BE49-F238E27FC236}">
              <a16:creationId xmlns:a16="http://schemas.microsoft.com/office/drawing/2014/main" xmlns="" id="{EA11F068-2F96-42A0-8E8C-523EC4E7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715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333375</xdr:colOff>
      <xdr:row>177</xdr:row>
      <xdr:rowOff>28575</xdr:rowOff>
    </xdr:to>
    <xdr:pic>
      <xdr:nvPicPr>
        <xdr:cNvPr id="69" name="Picture 68" descr="https://www.followthemoney.org/themes/ftmgreen/images/mag-glass-icon.png">
          <a:hlinkClick xmlns:r="http://schemas.openxmlformats.org/officeDocument/2006/relationships" r:id="rId69" tgtFrame="_blank"/>
          <a:extLst>
            <a:ext uri="{FF2B5EF4-FFF2-40B4-BE49-F238E27FC236}">
              <a16:creationId xmlns:a16="http://schemas.microsoft.com/office/drawing/2014/main" xmlns="" id="{6373C4AE-2C82-4053-8B27-3935618B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772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333375</xdr:colOff>
      <xdr:row>114</xdr:row>
      <xdr:rowOff>57150</xdr:rowOff>
    </xdr:to>
    <xdr:pic>
      <xdr:nvPicPr>
        <xdr:cNvPr id="70" name="Picture 69" descr="https://www.followthemoney.org/themes/ftmgreen/images/mag-glass-icon.png">
          <a:hlinkClick xmlns:r="http://schemas.openxmlformats.org/officeDocument/2006/relationships" r:id="rId70" tgtFrame="_blank"/>
          <a:extLst>
            <a:ext uri="{FF2B5EF4-FFF2-40B4-BE49-F238E27FC236}">
              <a16:creationId xmlns:a16="http://schemas.microsoft.com/office/drawing/2014/main" xmlns="" id="{FAD84C91-C3FD-4C8D-A437-1A68D2A2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9368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333375</xdr:colOff>
      <xdr:row>85</xdr:row>
      <xdr:rowOff>38100</xdr:rowOff>
    </xdr:to>
    <xdr:pic>
      <xdr:nvPicPr>
        <xdr:cNvPr id="71" name="Picture 70" descr="https://www.followthemoney.org/themes/ftmgreen/images/mag-glass-icon.png">
          <a:hlinkClick xmlns:r="http://schemas.openxmlformats.org/officeDocument/2006/relationships" r:id="rId71" tgtFrame="_blank"/>
          <a:extLst>
            <a:ext uri="{FF2B5EF4-FFF2-40B4-BE49-F238E27FC236}">
              <a16:creationId xmlns:a16="http://schemas.microsoft.com/office/drawing/2014/main" xmlns="" id="{72AA5A8F-2645-4FA0-8B06-024B1C37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1059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333375</xdr:colOff>
      <xdr:row>111</xdr:row>
      <xdr:rowOff>66675</xdr:rowOff>
    </xdr:to>
    <xdr:pic>
      <xdr:nvPicPr>
        <xdr:cNvPr id="72" name="Picture 71" descr="https://www.followthemoney.org/themes/ftmgreen/images/mag-glass-icon.png">
          <a:hlinkClick xmlns:r="http://schemas.openxmlformats.org/officeDocument/2006/relationships" r:id="rId72" tgtFrame="_blank"/>
          <a:extLst>
            <a:ext uri="{FF2B5EF4-FFF2-40B4-BE49-F238E27FC236}">
              <a16:creationId xmlns:a16="http://schemas.microsoft.com/office/drawing/2014/main" xmlns="" id="{FF9E8E62-3CC4-4745-9FFC-40D70280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2415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333375</xdr:colOff>
      <xdr:row>27</xdr:row>
      <xdr:rowOff>28575</xdr:rowOff>
    </xdr:to>
    <xdr:pic>
      <xdr:nvPicPr>
        <xdr:cNvPr id="73" name="Picture 72" descr="https://www.followthemoney.org/themes/ftmgreen/images/mag-glass-icon.png">
          <a:hlinkClick xmlns:r="http://schemas.openxmlformats.org/officeDocument/2006/relationships" r:id="rId73" tgtFrame="_blank"/>
          <a:extLst>
            <a:ext uri="{FF2B5EF4-FFF2-40B4-BE49-F238E27FC236}">
              <a16:creationId xmlns:a16="http://schemas.microsoft.com/office/drawing/2014/main" xmlns="" id="{DF376CDF-06F4-4058-8705-B89FD44A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629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333375</xdr:colOff>
      <xdr:row>65</xdr:row>
      <xdr:rowOff>38100</xdr:rowOff>
    </xdr:to>
    <xdr:pic>
      <xdr:nvPicPr>
        <xdr:cNvPr id="74" name="Picture 73" descr="https://www.followthemoney.org/themes/ftmgreen/images/mag-glass-icon.png">
          <a:hlinkClick xmlns:r="http://schemas.openxmlformats.org/officeDocument/2006/relationships" r:id="rId74" tgtFrame="_blank"/>
          <a:extLst>
            <a:ext uri="{FF2B5EF4-FFF2-40B4-BE49-F238E27FC236}">
              <a16:creationId xmlns:a16="http://schemas.microsoft.com/office/drawing/2014/main" xmlns="" id="{4C24449D-1F32-4BB3-9DD7-1CDB81D4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030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333375</xdr:colOff>
      <xdr:row>26</xdr:row>
      <xdr:rowOff>28575</xdr:rowOff>
    </xdr:to>
    <xdr:pic>
      <xdr:nvPicPr>
        <xdr:cNvPr id="75" name="Picture 74" descr="https://www.followthemoney.org/themes/ftmgreen/images/mag-glass-icon.png">
          <a:hlinkClick xmlns:r="http://schemas.openxmlformats.org/officeDocument/2006/relationships" r:id="rId75" tgtFrame="_blank"/>
          <a:extLst>
            <a:ext uri="{FF2B5EF4-FFF2-40B4-BE49-F238E27FC236}">
              <a16:creationId xmlns:a16="http://schemas.microsoft.com/office/drawing/2014/main" xmlns="" id="{7E71D632-1728-4DC4-B0CE-87C95D82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400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333375</xdr:colOff>
      <xdr:row>133</xdr:row>
      <xdr:rowOff>66675</xdr:rowOff>
    </xdr:to>
    <xdr:pic>
      <xdr:nvPicPr>
        <xdr:cNvPr id="76" name="Picture 75" descr="https://www.followthemoney.org/themes/ftmgreen/images/mag-glass-icon.png">
          <a:hlinkClick xmlns:r="http://schemas.openxmlformats.org/officeDocument/2006/relationships" r:id="rId76" tgtFrame="_blank"/>
          <a:extLst>
            <a:ext uri="{FF2B5EF4-FFF2-40B4-BE49-F238E27FC236}">
              <a16:creationId xmlns:a16="http://schemas.microsoft.com/office/drawing/2014/main" xmlns="" id="{4CD10D5D-652A-4F60-811B-77070D1B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289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333375</xdr:colOff>
      <xdr:row>38</xdr:row>
      <xdr:rowOff>28575</xdr:rowOff>
    </xdr:to>
    <xdr:pic>
      <xdr:nvPicPr>
        <xdr:cNvPr id="77" name="Picture 76" descr="https://www.followthemoney.org/themes/ftmgreen/images/mag-glass-icon.png">
          <a:hlinkClick xmlns:r="http://schemas.openxmlformats.org/officeDocument/2006/relationships" r:id="rId77" tgtFrame="_blank"/>
          <a:extLst>
            <a:ext uri="{FF2B5EF4-FFF2-40B4-BE49-F238E27FC236}">
              <a16:creationId xmlns:a16="http://schemas.microsoft.com/office/drawing/2014/main" xmlns="" id="{00E49652-9FC8-475F-AAAF-A2A3C753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601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333375</xdr:colOff>
      <xdr:row>127</xdr:row>
      <xdr:rowOff>66675</xdr:rowOff>
    </xdr:to>
    <xdr:pic>
      <xdr:nvPicPr>
        <xdr:cNvPr id="78" name="Picture 77" descr="https://www.followthemoney.org/themes/ftmgreen/images/mag-glass-icon.png">
          <a:hlinkClick xmlns:r="http://schemas.openxmlformats.org/officeDocument/2006/relationships" r:id="rId78" tgtFrame="_blank"/>
          <a:extLst>
            <a:ext uri="{FF2B5EF4-FFF2-40B4-BE49-F238E27FC236}">
              <a16:creationId xmlns:a16="http://schemas.microsoft.com/office/drawing/2014/main" xmlns="" id="{A222400D-CB0E-431E-8357-CBE931B8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918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56</xdr:row>
      <xdr:rowOff>38100</xdr:rowOff>
    </xdr:to>
    <xdr:pic>
      <xdr:nvPicPr>
        <xdr:cNvPr id="79" name="Picture 78" descr="https://www.followthemoney.org/themes/ftmgreen/images/mag-glass-icon.png">
          <a:hlinkClick xmlns:r="http://schemas.openxmlformats.org/officeDocument/2006/relationships" r:id="rId79" tgtFrame="_blank"/>
          <a:extLst>
            <a:ext uri="{FF2B5EF4-FFF2-40B4-BE49-F238E27FC236}">
              <a16:creationId xmlns:a16="http://schemas.microsoft.com/office/drawing/2014/main" xmlns="" id="{BE23DA34-7C37-40DD-9E06-D85EC6CA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973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8</xdr:col>
      <xdr:colOff>333375</xdr:colOff>
      <xdr:row>164</xdr:row>
      <xdr:rowOff>66675</xdr:rowOff>
    </xdr:to>
    <xdr:pic>
      <xdr:nvPicPr>
        <xdr:cNvPr id="80" name="Picture 79" descr="https://www.followthemoney.org/themes/ftmgreen/images/mag-glass-icon.png">
          <a:hlinkClick xmlns:r="http://schemas.openxmlformats.org/officeDocument/2006/relationships" r:id="rId80" tgtFrame="_blank"/>
          <a:extLst>
            <a:ext uri="{FF2B5EF4-FFF2-40B4-BE49-F238E27FC236}">
              <a16:creationId xmlns:a16="http://schemas.microsoft.com/office/drawing/2014/main" xmlns="" id="{614E143F-35AE-4FBE-B532-A92283E7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376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333375</xdr:colOff>
      <xdr:row>118</xdr:row>
      <xdr:rowOff>66675</xdr:rowOff>
    </xdr:to>
    <xdr:pic>
      <xdr:nvPicPr>
        <xdr:cNvPr id="81" name="Picture 80" descr="https://www.followthemoney.org/themes/ftmgreen/images/mag-glass-icon.png">
          <a:hlinkClick xmlns:r="http://schemas.openxmlformats.org/officeDocument/2006/relationships" r:id="rId81" tgtFrame="_blank"/>
          <a:extLst>
            <a:ext uri="{FF2B5EF4-FFF2-40B4-BE49-F238E27FC236}">
              <a16:creationId xmlns:a16="http://schemas.microsoft.com/office/drawing/2014/main" xmlns="" id="{2F9C164E-3C13-4BF8-95DB-8C72C323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860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333375</xdr:colOff>
      <xdr:row>119</xdr:row>
      <xdr:rowOff>66675</xdr:rowOff>
    </xdr:to>
    <xdr:pic>
      <xdr:nvPicPr>
        <xdr:cNvPr id="82" name="Picture 81" descr="https://www.followthemoney.org/themes/ftmgreen/images/mag-glass-icon.png">
          <a:hlinkClick xmlns:r="http://schemas.openxmlformats.org/officeDocument/2006/relationships" r:id="rId82" tgtFrame="_blank"/>
          <a:extLst>
            <a:ext uri="{FF2B5EF4-FFF2-40B4-BE49-F238E27FC236}">
              <a16:creationId xmlns:a16="http://schemas.microsoft.com/office/drawing/2014/main" xmlns="" id="{57280251-86A9-4731-AD09-7E668C46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089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333375</xdr:colOff>
      <xdr:row>74</xdr:row>
      <xdr:rowOff>38100</xdr:rowOff>
    </xdr:to>
    <xdr:pic>
      <xdr:nvPicPr>
        <xdr:cNvPr id="83" name="Picture 82" descr="https://www.followthemoney.org/themes/ftmgreen/images/mag-glass-icon.png">
          <a:hlinkClick xmlns:r="http://schemas.openxmlformats.org/officeDocument/2006/relationships" r:id="rId83" tgtFrame="_blank"/>
          <a:extLst>
            <a:ext uri="{FF2B5EF4-FFF2-40B4-BE49-F238E27FC236}">
              <a16:creationId xmlns:a16="http://schemas.microsoft.com/office/drawing/2014/main" xmlns="" id="{BF0F70FD-7435-4B61-86B9-AE05C413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316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333375</xdr:colOff>
      <xdr:row>59</xdr:row>
      <xdr:rowOff>38100</xdr:rowOff>
    </xdr:to>
    <xdr:pic>
      <xdr:nvPicPr>
        <xdr:cNvPr id="84" name="Picture 83" descr="https://www.followthemoney.org/themes/ftmgreen/images/mag-glass-icon.png">
          <a:hlinkClick xmlns:r="http://schemas.openxmlformats.org/officeDocument/2006/relationships" r:id="rId84" tgtFrame="_blank"/>
          <a:extLst>
            <a:ext uri="{FF2B5EF4-FFF2-40B4-BE49-F238E27FC236}">
              <a16:creationId xmlns:a16="http://schemas.microsoft.com/office/drawing/2014/main" xmlns="" id="{04E79332-57DA-481A-B41D-6652E1AE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658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333375</xdr:colOff>
      <xdr:row>79</xdr:row>
      <xdr:rowOff>38100</xdr:rowOff>
    </xdr:to>
    <xdr:pic>
      <xdr:nvPicPr>
        <xdr:cNvPr id="85" name="Picture 84" descr="https://www.followthemoney.org/themes/ftmgreen/images/mag-glass-icon.png">
          <a:hlinkClick xmlns:r="http://schemas.openxmlformats.org/officeDocument/2006/relationships" r:id="rId85" tgtFrame="_blank"/>
          <a:extLst>
            <a:ext uri="{FF2B5EF4-FFF2-40B4-BE49-F238E27FC236}">
              <a16:creationId xmlns:a16="http://schemas.microsoft.com/office/drawing/2014/main" xmlns="" id="{81D7F06E-F6AD-4862-BBBD-F7CE5598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688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333375</xdr:colOff>
      <xdr:row>106</xdr:row>
      <xdr:rowOff>66675</xdr:rowOff>
    </xdr:to>
    <xdr:pic>
      <xdr:nvPicPr>
        <xdr:cNvPr id="86" name="Picture 85" descr="https://www.followthemoney.org/themes/ftmgreen/images/mag-glass-icon.png">
          <a:hlinkClick xmlns:r="http://schemas.openxmlformats.org/officeDocument/2006/relationships" r:id="rId86" tgtFrame="_blank"/>
          <a:extLst>
            <a:ext uri="{FF2B5EF4-FFF2-40B4-BE49-F238E27FC236}">
              <a16:creationId xmlns:a16="http://schemas.microsoft.com/office/drawing/2014/main" xmlns="" id="{488D100F-ABBC-4339-A09A-69FE69F5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0985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66</xdr:row>
      <xdr:rowOff>38100</xdr:rowOff>
    </xdr:to>
    <xdr:pic>
      <xdr:nvPicPr>
        <xdr:cNvPr id="87" name="Picture 86" descr="https://www.followthemoney.org/themes/ftmgreen/images/mag-glass-icon.png">
          <a:hlinkClick xmlns:r="http://schemas.openxmlformats.org/officeDocument/2006/relationships" r:id="rId87" tgtFrame="_blank"/>
          <a:extLst>
            <a:ext uri="{FF2B5EF4-FFF2-40B4-BE49-F238E27FC236}">
              <a16:creationId xmlns:a16="http://schemas.microsoft.com/office/drawing/2014/main" xmlns="" id="{DDCF8DCE-C8B6-4363-B7D2-5E6F19AC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259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23</xdr:row>
      <xdr:rowOff>28575</xdr:rowOff>
    </xdr:to>
    <xdr:pic>
      <xdr:nvPicPr>
        <xdr:cNvPr id="88" name="Picture 87" descr="https://www.followthemoney.org/themes/ftmgreen/images/mag-glass-icon.png">
          <a:hlinkClick xmlns:r="http://schemas.openxmlformats.org/officeDocument/2006/relationships" r:id="rId88" tgtFrame="_blank"/>
          <a:extLst>
            <a:ext uri="{FF2B5EF4-FFF2-40B4-BE49-F238E27FC236}">
              <a16:creationId xmlns:a16="http://schemas.microsoft.com/office/drawing/2014/main" xmlns="" id="{8CD65A23-06E3-405A-8D05-3A95A9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486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333375</xdr:colOff>
      <xdr:row>122</xdr:row>
      <xdr:rowOff>66675</xdr:rowOff>
    </xdr:to>
    <xdr:pic>
      <xdr:nvPicPr>
        <xdr:cNvPr id="89" name="Picture 88" descr="https://www.followthemoney.org/themes/ftmgreen/images/mag-glass-icon.png">
          <a:hlinkClick xmlns:r="http://schemas.openxmlformats.org/officeDocument/2006/relationships" r:id="rId89" tgtFrame="_blank"/>
          <a:extLst>
            <a:ext uri="{FF2B5EF4-FFF2-40B4-BE49-F238E27FC236}">
              <a16:creationId xmlns:a16="http://schemas.microsoft.com/office/drawing/2014/main" xmlns="" id="{354C8788-C378-404E-A658-03F7B380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775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333375</xdr:colOff>
      <xdr:row>175</xdr:row>
      <xdr:rowOff>57150</xdr:rowOff>
    </xdr:to>
    <xdr:pic>
      <xdr:nvPicPr>
        <xdr:cNvPr id="90" name="Picture 89" descr="https://www.followthemoney.org/themes/ftmgreen/images/mag-glass-icon.png">
          <a:hlinkClick xmlns:r="http://schemas.openxmlformats.org/officeDocument/2006/relationships" r:id="rId90" tgtFrame="_blank"/>
          <a:extLst>
            <a:ext uri="{FF2B5EF4-FFF2-40B4-BE49-F238E27FC236}">
              <a16:creationId xmlns:a16="http://schemas.microsoft.com/office/drawing/2014/main" xmlns="" id="{C285CEFE-E110-4598-86A9-3FB4E756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604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333375</xdr:colOff>
      <xdr:row>157</xdr:row>
      <xdr:rowOff>66675</xdr:rowOff>
    </xdr:to>
    <xdr:pic>
      <xdr:nvPicPr>
        <xdr:cNvPr id="91" name="Picture 90" descr="https://www.followthemoney.org/themes/ftmgreen/images/mag-glass-icon.png">
          <a:hlinkClick xmlns:r="http://schemas.openxmlformats.org/officeDocument/2006/relationships" r:id="rId91" tgtFrame="_blank"/>
          <a:extLst>
            <a:ext uri="{FF2B5EF4-FFF2-40B4-BE49-F238E27FC236}">
              <a16:creationId xmlns:a16="http://schemas.microsoft.com/office/drawing/2014/main" xmlns="" id="{8C162A6F-7D6F-4320-B1FC-B3D202C5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7776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333375</xdr:colOff>
      <xdr:row>69</xdr:row>
      <xdr:rowOff>38100</xdr:rowOff>
    </xdr:to>
    <xdr:pic>
      <xdr:nvPicPr>
        <xdr:cNvPr id="92" name="Picture 91" descr="https://www.followthemoney.org/themes/ftmgreen/images/mag-glass-icon.png">
          <a:hlinkClick xmlns:r="http://schemas.openxmlformats.org/officeDocument/2006/relationships" r:id="rId92" tgtFrame="_blank"/>
          <a:extLst>
            <a:ext uri="{FF2B5EF4-FFF2-40B4-BE49-F238E27FC236}">
              <a16:creationId xmlns:a16="http://schemas.microsoft.com/office/drawing/2014/main" xmlns="" id="{7102E2CC-6B6C-42FD-A249-29A2D4EC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944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333375</xdr:colOff>
      <xdr:row>78</xdr:row>
      <xdr:rowOff>38100</xdr:rowOff>
    </xdr:to>
    <xdr:pic>
      <xdr:nvPicPr>
        <xdr:cNvPr id="93" name="Picture 92" descr="https://www.followthemoney.org/themes/ftmgreen/images/mag-glass-icon.png">
          <a:hlinkClick xmlns:r="http://schemas.openxmlformats.org/officeDocument/2006/relationships" r:id="rId93" tgtFrame="_blank"/>
          <a:extLst>
            <a:ext uri="{FF2B5EF4-FFF2-40B4-BE49-F238E27FC236}">
              <a16:creationId xmlns:a16="http://schemas.microsoft.com/office/drawing/2014/main" xmlns="" id="{DE1DFC4E-A80D-496C-AF4C-A7A84455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459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333375</xdr:colOff>
      <xdr:row>42</xdr:row>
      <xdr:rowOff>28575</xdr:rowOff>
    </xdr:to>
    <xdr:pic>
      <xdr:nvPicPr>
        <xdr:cNvPr id="94" name="Picture 93" descr="https://www.followthemoney.org/themes/ftmgreen/images/mag-glass-icon.png">
          <a:hlinkClick xmlns:r="http://schemas.openxmlformats.org/officeDocument/2006/relationships" r:id="rId94" tgtFrame="_blank"/>
          <a:extLst>
            <a:ext uri="{FF2B5EF4-FFF2-40B4-BE49-F238E27FC236}">
              <a16:creationId xmlns:a16="http://schemas.microsoft.com/office/drawing/2014/main" xmlns="" id="{DDEB159F-7DF7-4C8A-B343-C7350D68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515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333375</xdr:colOff>
      <xdr:row>160</xdr:row>
      <xdr:rowOff>66675</xdr:rowOff>
    </xdr:to>
    <xdr:pic>
      <xdr:nvPicPr>
        <xdr:cNvPr id="95" name="Picture 94" descr="https://www.followthemoney.org/themes/ftmgreen/images/mag-glass-icon.png">
          <a:hlinkClick xmlns:r="http://schemas.openxmlformats.org/officeDocument/2006/relationships" r:id="rId95" tgtFrame="_blank"/>
          <a:extLst>
            <a:ext uri="{FF2B5EF4-FFF2-40B4-BE49-F238E27FC236}">
              <a16:creationId xmlns:a16="http://schemas.microsoft.com/office/drawing/2014/main" xmlns="" id="{E772237E-BA2A-4D7C-905F-FAB7C18E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461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333375</xdr:colOff>
      <xdr:row>120</xdr:row>
      <xdr:rowOff>66675</xdr:rowOff>
    </xdr:to>
    <xdr:pic>
      <xdr:nvPicPr>
        <xdr:cNvPr id="96" name="Picture 95" descr="https://www.followthemoney.org/themes/ftmgreen/images/mag-glass-icon.png">
          <a:hlinkClick xmlns:r="http://schemas.openxmlformats.org/officeDocument/2006/relationships" r:id="rId96" tgtFrame="_blank"/>
          <a:extLst>
            <a:ext uri="{FF2B5EF4-FFF2-40B4-BE49-F238E27FC236}">
              <a16:creationId xmlns:a16="http://schemas.microsoft.com/office/drawing/2014/main" xmlns="" id="{4BF0EB0A-F7CF-4D75-B0AF-C20AE00F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317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333375</xdr:colOff>
      <xdr:row>166</xdr:row>
      <xdr:rowOff>66675</xdr:rowOff>
    </xdr:to>
    <xdr:pic>
      <xdr:nvPicPr>
        <xdr:cNvPr id="97" name="Picture 96" descr="https://www.followthemoney.org/themes/ftmgreen/images/mag-glass-icon.png">
          <a:hlinkClick xmlns:r="http://schemas.openxmlformats.org/officeDocument/2006/relationships" r:id="rId97" tgtFrame="_blank"/>
          <a:extLst>
            <a:ext uri="{FF2B5EF4-FFF2-40B4-BE49-F238E27FC236}">
              <a16:creationId xmlns:a16="http://schemas.microsoft.com/office/drawing/2014/main" xmlns="" id="{7940634E-9B5C-4CDE-BB39-02B0A4E6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0062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333375</xdr:colOff>
      <xdr:row>82</xdr:row>
      <xdr:rowOff>38100</xdr:rowOff>
    </xdr:to>
    <xdr:pic>
      <xdr:nvPicPr>
        <xdr:cNvPr id="98" name="Picture 97" descr="https://www.followthemoney.org/themes/ftmgreen/images/mag-glass-icon.png">
          <a:hlinkClick xmlns:r="http://schemas.openxmlformats.org/officeDocument/2006/relationships" r:id="rId98" tgtFrame="_blank"/>
          <a:extLst>
            <a:ext uri="{FF2B5EF4-FFF2-40B4-BE49-F238E27FC236}">
              <a16:creationId xmlns:a16="http://schemas.microsoft.com/office/drawing/2014/main" xmlns="" id="{530C89FE-1D05-4F3A-9513-683AB500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373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333375</xdr:colOff>
      <xdr:row>75</xdr:row>
      <xdr:rowOff>38100</xdr:rowOff>
    </xdr:to>
    <xdr:pic>
      <xdr:nvPicPr>
        <xdr:cNvPr id="99" name="Picture 98" descr="https://www.followthemoney.org/themes/ftmgreen/images/mag-glass-icon.png">
          <a:hlinkClick xmlns:r="http://schemas.openxmlformats.org/officeDocument/2006/relationships" r:id="rId99" tgtFrame="_blank"/>
          <a:extLst>
            <a:ext uri="{FF2B5EF4-FFF2-40B4-BE49-F238E27FC236}">
              <a16:creationId xmlns:a16="http://schemas.microsoft.com/office/drawing/2014/main" xmlns="" id="{9F648CE6-F8C0-42C4-B33C-1D96787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545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333375</xdr:colOff>
      <xdr:row>58</xdr:row>
      <xdr:rowOff>38100</xdr:rowOff>
    </xdr:to>
    <xdr:pic>
      <xdr:nvPicPr>
        <xdr:cNvPr id="100" name="Picture 99" descr="https://www.followthemoney.org/themes/ftmgreen/images/mag-glass-icon.png">
          <a:hlinkClick xmlns:r="http://schemas.openxmlformats.org/officeDocument/2006/relationships" r:id="rId100" tgtFrame="_blank"/>
          <a:extLst>
            <a:ext uri="{FF2B5EF4-FFF2-40B4-BE49-F238E27FC236}">
              <a16:creationId xmlns:a16="http://schemas.microsoft.com/office/drawing/2014/main" xmlns="" id="{B0B9964C-0E5A-431F-BDDC-7AA9FFD5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430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333375</xdr:colOff>
      <xdr:row>146</xdr:row>
      <xdr:rowOff>66675</xdr:rowOff>
    </xdr:to>
    <xdr:pic>
      <xdr:nvPicPr>
        <xdr:cNvPr id="101" name="Picture 100" descr="https://www.followthemoney.org/themes/ftmgreen/images/mag-glass-icon.png">
          <a:hlinkClick xmlns:r="http://schemas.openxmlformats.org/officeDocument/2006/relationships" r:id="rId101" tgtFrame="_blank"/>
          <a:extLst>
            <a:ext uri="{FF2B5EF4-FFF2-40B4-BE49-F238E27FC236}">
              <a16:creationId xmlns:a16="http://schemas.microsoft.com/office/drawing/2014/main" xmlns="" id="{EAEC507D-6CD3-4486-924C-3D1986ED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5261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333375</xdr:colOff>
      <xdr:row>73</xdr:row>
      <xdr:rowOff>38100</xdr:rowOff>
    </xdr:to>
    <xdr:pic>
      <xdr:nvPicPr>
        <xdr:cNvPr id="102" name="Picture 101" descr="https://www.followthemoney.org/themes/ftmgreen/images/mag-glass-icon.png">
          <a:hlinkClick xmlns:r="http://schemas.openxmlformats.org/officeDocument/2006/relationships" r:id="rId102" tgtFrame="_blank"/>
          <a:extLst>
            <a:ext uri="{FF2B5EF4-FFF2-40B4-BE49-F238E27FC236}">
              <a16:creationId xmlns:a16="http://schemas.microsoft.com/office/drawing/2014/main" xmlns="" id="{4365142E-F45A-4FE1-9B6C-D7ADF682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8087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333375</xdr:colOff>
      <xdr:row>57</xdr:row>
      <xdr:rowOff>38100</xdr:rowOff>
    </xdr:to>
    <xdr:pic>
      <xdr:nvPicPr>
        <xdr:cNvPr id="103" name="Picture 102" descr="https://www.followthemoney.org/themes/ftmgreen/images/mag-glass-icon.png">
          <a:hlinkClick xmlns:r="http://schemas.openxmlformats.org/officeDocument/2006/relationships" r:id="rId103" tgtFrame="_blank"/>
          <a:extLst>
            <a:ext uri="{FF2B5EF4-FFF2-40B4-BE49-F238E27FC236}">
              <a16:creationId xmlns:a16="http://schemas.microsoft.com/office/drawing/2014/main" xmlns="" id="{3E34E8F5-6E6F-402E-A076-3D2BA06C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4201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333375</xdr:colOff>
      <xdr:row>125</xdr:row>
      <xdr:rowOff>66675</xdr:rowOff>
    </xdr:to>
    <xdr:pic>
      <xdr:nvPicPr>
        <xdr:cNvPr id="104" name="Picture 103" descr="https://www.followthemoney.org/themes/ftmgreen/images/mag-glass-icon.png">
          <a:hlinkClick xmlns:r="http://schemas.openxmlformats.org/officeDocument/2006/relationships" r:id="rId104" tgtFrame="_blank"/>
          <a:extLst>
            <a:ext uri="{FF2B5EF4-FFF2-40B4-BE49-F238E27FC236}">
              <a16:creationId xmlns:a16="http://schemas.microsoft.com/office/drawing/2014/main" xmlns="" id="{6BFFFE29-EC23-4E17-ACA8-2B2EA751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0460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333375</xdr:colOff>
      <xdr:row>46</xdr:row>
      <xdr:rowOff>28575</xdr:rowOff>
    </xdr:to>
    <xdr:pic>
      <xdr:nvPicPr>
        <xdr:cNvPr id="105" name="Picture 104" descr="https://www.followthemoney.org/themes/ftmgreen/images/mag-glass-icon.png">
          <a:hlinkClick xmlns:r="http://schemas.openxmlformats.org/officeDocument/2006/relationships" r:id="rId105" tgtFrame="_blank"/>
          <a:extLst>
            <a:ext uri="{FF2B5EF4-FFF2-40B4-BE49-F238E27FC236}">
              <a16:creationId xmlns:a16="http://schemas.microsoft.com/office/drawing/2014/main" xmlns="" id="{5E6CC374-2905-42A1-B49C-8C5FD95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677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333375</xdr:colOff>
      <xdr:row>68</xdr:row>
      <xdr:rowOff>38100</xdr:rowOff>
    </xdr:to>
    <xdr:pic>
      <xdr:nvPicPr>
        <xdr:cNvPr id="106" name="Picture 105" descr="https://www.followthemoney.org/themes/ftmgreen/images/mag-glass-icon.png">
          <a:hlinkClick xmlns:r="http://schemas.openxmlformats.org/officeDocument/2006/relationships" r:id="rId106" tgtFrame="_blank"/>
          <a:extLst>
            <a:ext uri="{FF2B5EF4-FFF2-40B4-BE49-F238E27FC236}">
              <a16:creationId xmlns:a16="http://schemas.microsoft.com/office/drawing/2014/main" xmlns="" id="{F0AA5ABD-96A0-455F-B832-D9BA5DB2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716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333375</xdr:colOff>
      <xdr:row>51</xdr:row>
      <xdr:rowOff>38100</xdr:rowOff>
    </xdr:to>
    <xdr:pic>
      <xdr:nvPicPr>
        <xdr:cNvPr id="107" name="Picture 106" descr="https://www.followthemoney.org/themes/ftmgreen/images/mag-glass-icon.png">
          <a:hlinkClick xmlns:r="http://schemas.openxmlformats.org/officeDocument/2006/relationships" r:id="rId107" tgtFrame="_blank"/>
          <a:extLst>
            <a:ext uri="{FF2B5EF4-FFF2-40B4-BE49-F238E27FC236}">
              <a16:creationId xmlns:a16="http://schemas.microsoft.com/office/drawing/2014/main" xmlns="" id="{6A9C492E-24AE-4427-A32A-96E489E2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2830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333375</xdr:colOff>
      <xdr:row>14</xdr:row>
      <xdr:rowOff>28575</xdr:rowOff>
    </xdr:to>
    <xdr:pic>
      <xdr:nvPicPr>
        <xdr:cNvPr id="108" name="Picture 107" descr="https://www.followthemoney.org/themes/ftmgreen/images/mag-glass-icon.png">
          <a:hlinkClick xmlns:r="http://schemas.openxmlformats.org/officeDocument/2006/relationships" r:id="rId108" tgtFrame="_blank"/>
          <a:extLst>
            <a:ext uri="{FF2B5EF4-FFF2-40B4-BE49-F238E27FC236}">
              <a16:creationId xmlns:a16="http://schemas.microsoft.com/office/drawing/2014/main" xmlns="" id="{E60536D7-21E6-488E-BCE8-CE8C428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00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333375</xdr:colOff>
      <xdr:row>37</xdr:row>
      <xdr:rowOff>28575</xdr:rowOff>
    </xdr:to>
    <xdr:pic>
      <xdr:nvPicPr>
        <xdr:cNvPr id="109" name="Picture 108" descr="https://www.followthemoney.org/themes/ftmgreen/images/mag-glass-icon.png">
          <a:hlinkClick xmlns:r="http://schemas.openxmlformats.org/officeDocument/2006/relationships" r:id="rId109" tgtFrame="_blank"/>
          <a:extLst>
            <a:ext uri="{FF2B5EF4-FFF2-40B4-BE49-F238E27FC236}">
              <a16:creationId xmlns:a16="http://schemas.microsoft.com/office/drawing/2014/main" xmlns="" id="{1EB3C459-78FA-4D4D-A1EC-8A63B9C0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372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333375</xdr:colOff>
      <xdr:row>180</xdr:row>
      <xdr:rowOff>28575</xdr:rowOff>
    </xdr:to>
    <xdr:pic>
      <xdr:nvPicPr>
        <xdr:cNvPr id="110" name="Picture 109" descr="https://www.followthemoney.org/themes/ftmgreen/images/mag-glass-icon.png">
          <a:hlinkClick xmlns:r="http://schemas.openxmlformats.org/officeDocument/2006/relationships" r:id="rId110" tgtFrame="_blank"/>
          <a:extLst>
            <a:ext uri="{FF2B5EF4-FFF2-40B4-BE49-F238E27FC236}">
              <a16:creationId xmlns:a16="http://schemas.microsoft.com/office/drawing/2014/main" xmlns="" id="{E3DB4611-A2F3-4872-9A17-2CC77D88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972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333375</xdr:colOff>
      <xdr:row>159</xdr:row>
      <xdr:rowOff>66675</xdr:rowOff>
    </xdr:to>
    <xdr:pic>
      <xdr:nvPicPr>
        <xdr:cNvPr id="111" name="Picture 110" descr="https://www.followthemoney.org/themes/ftmgreen/images/mag-glass-icon.png">
          <a:hlinkClick xmlns:r="http://schemas.openxmlformats.org/officeDocument/2006/relationships" r:id="rId111" tgtFrame="_blank"/>
          <a:extLst>
            <a:ext uri="{FF2B5EF4-FFF2-40B4-BE49-F238E27FC236}">
              <a16:creationId xmlns:a16="http://schemas.microsoft.com/office/drawing/2014/main" xmlns="" id="{1404B607-7AAD-4718-8508-8AE88BD3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233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333375</xdr:colOff>
      <xdr:row>44</xdr:row>
      <xdr:rowOff>38100</xdr:rowOff>
    </xdr:to>
    <xdr:pic>
      <xdr:nvPicPr>
        <xdr:cNvPr id="112" name="Picture 111" descr="https://www.followthemoney.org/themes/ftmgreen/images/mag-glass-icon.png">
          <a:hlinkClick xmlns:r="http://schemas.openxmlformats.org/officeDocument/2006/relationships" r:id="rId112" tgtFrame="_blank"/>
          <a:extLst>
            <a:ext uri="{FF2B5EF4-FFF2-40B4-BE49-F238E27FC236}">
              <a16:creationId xmlns:a16="http://schemas.microsoft.com/office/drawing/2014/main" xmlns="" id="{15CBBC32-7546-481E-9382-F9AB3454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210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333375</xdr:colOff>
      <xdr:row>115</xdr:row>
      <xdr:rowOff>66675</xdr:rowOff>
    </xdr:to>
    <xdr:pic>
      <xdr:nvPicPr>
        <xdr:cNvPr id="113" name="Picture 112" descr="https://www.followthemoney.org/themes/ftmgreen/images/mag-glass-icon.png">
          <a:hlinkClick xmlns:r="http://schemas.openxmlformats.org/officeDocument/2006/relationships" r:id="rId113" tgtFrame="_blank"/>
          <a:extLst>
            <a:ext uri="{FF2B5EF4-FFF2-40B4-BE49-F238E27FC236}">
              <a16:creationId xmlns:a16="http://schemas.microsoft.com/office/drawing/2014/main" xmlns="" id="{FE96C4FA-1D58-47F8-A0A2-9647696E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8174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333375</xdr:colOff>
      <xdr:row>174</xdr:row>
      <xdr:rowOff>38100</xdr:rowOff>
    </xdr:to>
    <xdr:pic>
      <xdr:nvPicPr>
        <xdr:cNvPr id="114" name="Picture 113" descr="https://www.followthemoney.org/themes/ftmgreen/images/mag-glass-icon.png">
          <a:hlinkClick xmlns:r="http://schemas.openxmlformats.org/officeDocument/2006/relationships" r:id="rId114" tgtFrame="_blank"/>
          <a:extLst>
            <a:ext uri="{FF2B5EF4-FFF2-40B4-BE49-F238E27FC236}">
              <a16:creationId xmlns:a16="http://schemas.microsoft.com/office/drawing/2014/main" xmlns="" id="{9EBBF965-5AB2-4866-80F7-AAC5623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9002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333375</xdr:colOff>
      <xdr:row>152</xdr:row>
      <xdr:rowOff>66675</xdr:rowOff>
    </xdr:to>
    <xdr:pic>
      <xdr:nvPicPr>
        <xdr:cNvPr id="115" name="Picture 114" descr="https://www.followthemoney.org/themes/ftmgreen/images/mag-glass-icon.png">
          <a:hlinkClick xmlns:r="http://schemas.openxmlformats.org/officeDocument/2006/relationships" r:id="rId115" tgtFrame="_blank"/>
          <a:extLst>
            <a:ext uri="{FF2B5EF4-FFF2-40B4-BE49-F238E27FC236}">
              <a16:creationId xmlns:a16="http://schemas.microsoft.com/office/drawing/2014/main" xmlns="" id="{71296DF0-B5F9-42FB-978B-23EDF3D6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6633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333375</xdr:colOff>
      <xdr:row>28</xdr:row>
      <xdr:rowOff>28575</xdr:rowOff>
    </xdr:to>
    <xdr:pic>
      <xdr:nvPicPr>
        <xdr:cNvPr id="116" name="Picture 115" descr="https://www.followthemoney.org/themes/ftmgreen/images/mag-glass-icon.png">
          <a:hlinkClick xmlns:r="http://schemas.openxmlformats.org/officeDocument/2006/relationships" r:id="rId116" tgtFrame="_blank"/>
          <a:extLst>
            <a:ext uri="{FF2B5EF4-FFF2-40B4-BE49-F238E27FC236}">
              <a16:creationId xmlns:a16="http://schemas.microsoft.com/office/drawing/2014/main" xmlns="" id="{FC19D6A2-5179-476F-860C-D53F4EF8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858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8</xdr:col>
      <xdr:colOff>333375</xdr:colOff>
      <xdr:row>183</xdr:row>
      <xdr:rowOff>66675</xdr:rowOff>
    </xdr:to>
    <xdr:pic>
      <xdr:nvPicPr>
        <xdr:cNvPr id="117" name="Picture 116" descr="https://www.followthemoney.org/themes/ftmgreen/images/mag-glass-icon.png">
          <a:hlinkClick xmlns:r="http://schemas.openxmlformats.org/officeDocument/2006/relationships" r:id="rId117" tgtFrame="_blank"/>
          <a:extLst>
            <a:ext uri="{FF2B5EF4-FFF2-40B4-BE49-F238E27FC236}">
              <a16:creationId xmlns:a16="http://schemas.microsoft.com/office/drawing/2014/main" xmlns="" id="{8DEE4BD8-CE1C-4231-B2E9-7993C0C8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9833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333375</xdr:colOff>
      <xdr:row>83</xdr:row>
      <xdr:rowOff>38100</xdr:rowOff>
    </xdr:to>
    <xdr:pic>
      <xdr:nvPicPr>
        <xdr:cNvPr id="118" name="Picture 117" descr="https://www.followthemoney.org/themes/ftmgreen/images/mag-glass-icon.png">
          <a:hlinkClick xmlns:r="http://schemas.openxmlformats.org/officeDocument/2006/relationships" r:id="rId118" tgtFrame="_blank"/>
          <a:extLst>
            <a:ext uri="{FF2B5EF4-FFF2-40B4-BE49-F238E27FC236}">
              <a16:creationId xmlns:a16="http://schemas.microsoft.com/office/drawing/2014/main" xmlns="" id="{58BCC68F-126C-43CC-BB1A-824B5E04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602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333375</xdr:colOff>
      <xdr:row>178</xdr:row>
      <xdr:rowOff>28575</xdr:rowOff>
    </xdr:to>
    <xdr:pic>
      <xdr:nvPicPr>
        <xdr:cNvPr id="119" name="Picture 118" descr="https://www.followthemoney.org/themes/ftmgreen/images/mag-glass-icon.png">
          <a:hlinkClick xmlns:r="http://schemas.openxmlformats.org/officeDocument/2006/relationships" r:id="rId119" tgtFrame="_blank"/>
          <a:extLst>
            <a:ext uri="{FF2B5EF4-FFF2-40B4-BE49-F238E27FC236}">
              <a16:creationId xmlns:a16="http://schemas.microsoft.com/office/drawing/2014/main" xmlns="" id="{AC2BE71B-CE3F-41F9-8744-B6AD93F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001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333375</xdr:colOff>
      <xdr:row>136</xdr:row>
      <xdr:rowOff>66675</xdr:rowOff>
    </xdr:to>
    <xdr:pic>
      <xdr:nvPicPr>
        <xdr:cNvPr id="120" name="Picture 119" descr="https://www.followthemoney.org/themes/ftmgreen/images/mag-glass-icon.png">
          <a:hlinkClick xmlns:r="http://schemas.openxmlformats.org/officeDocument/2006/relationships" r:id="rId120" tgtFrame="_blank"/>
          <a:extLst>
            <a:ext uri="{FF2B5EF4-FFF2-40B4-BE49-F238E27FC236}">
              <a16:creationId xmlns:a16="http://schemas.microsoft.com/office/drawing/2014/main" xmlns="" id="{130E9CBE-76B9-4645-8BB1-6CB10C0E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975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333375</xdr:colOff>
      <xdr:row>33</xdr:row>
      <xdr:rowOff>28575</xdr:rowOff>
    </xdr:to>
    <xdr:pic>
      <xdr:nvPicPr>
        <xdr:cNvPr id="121" name="Picture 120" descr="https://www.followthemoney.org/themes/ftmgreen/images/mag-glass-icon.png">
          <a:hlinkClick xmlns:r="http://schemas.openxmlformats.org/officeDocument/2006/relationships" r:id="rId121" tgtFrame="_blank"/>
          <a:extLst>
            <a:ext uri="{FF2B5EF4-FFF2-40B4-BE49-F238E27FC236}">
              <a16:creationId xmlns:a16="http://schemas.microsoft.com/office/drawing/2014/main" xmlns="" id="{7420B539-181C-46FA-AD2D-F5B38E4B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229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333375</xdr:colOff>
      <xdr:row>171</xdr:row>
      <xdr:rowOff>66675</xdr:rowOff>
    </xdr:to>
    <xdr:pic>
      <xdr:nvPicPr>
        <xdr:cNvPr id="122" name="Picture 121" descr="https://www.followthemoney.org/themes/ftmgreen/images/mag-glass-icon.png">
          <a:hlinkClick xmlns:r="http://schemas.openxmlformats.org/officeDocument/2006/relationships" r:id="rId122" tgtFrame="_blank"/>
          <a:extLst>
            <a:ext uri="{FF2B5EF4-FFF2-40B4-BE49-F238E27FC236}">
              <a16:creationId xmlns:a16="http://schemas.microsoft.com/office/drawing/2014/main" xmlns="" id="{BE9B8D4E-0896-47B6-A573-51FD3DCC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1205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333375</xdr:colOff>
      <xdr:row>121</xdr:row>
      <xdr:rowOff>66675</xdr:rowOff>
    </xdr:to>
    <xdr:pic>
      <xdr:nvPicPr>
        <xdr:cNvPr id="123" name="Picture 122" descr="https://www.followthemoney.org/themes/ftmgreen/images/mag-glass-icon.png">
          <a:hlinkClick xmlns:r="http://schemas.openxmlformats.org/officeDocument/2006/relationships" r:id="rId123" tgtFrame="_blank"/>
          <a:extLst>
            <a:ext uri="{FF2B5EF4-FFF2-40B4-BE49-F238E27FC236}">
              <a16:creationId xmlns:a16="http://schemas.microsoft.com/office/drawing/2014/main" xmlns="" id="{DAA3FF74-4131-47B4-BA79-97656785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9546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333375</xdr:colOff>
      <xdr:row>81</xdr:row>
      <xdr:rowOff>38100</xdr:rowOff>
    </xdr:to>
    <xdr:pic>
      <xdr:nvPicPr>
        <xdr:cNvPr id="124" name="Picture 123" descr="https://www.followthemoney.org/themes/ftmgreen/images/mag-glass-icon.png">
          <a:hlinkClick xmlns:r="http://schemas.openxmlformats.org/officeDocument/2006/relationships" r:id="rId124" tgtFrame="_blank"/>
          <a:extLst>
            <a:ext uri="{FF2B5EF4-FFF2-40B4-BE49-F238E27FC236}">
              <a16:creationId xmlns:a16="http://schemas.microsoft.com/office/drawing/2014/main" xmlns="" id="{AB797EFB-BE90-41BF-9D34-C78F98F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145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333375</xdr:colOff>
      <xdr:row>138</xdr:row>
      <xdr:rowOff>66675</xdr:rowOff>
    </xdr:to>
    <xdr:pic>
      <xdr:nvPicPr>
        <xdr:cNvPr id="125" name="Picture 124" descr="https://www.followthemoney.org/themes/ftmgreen/images/mag-glass-icon.png">
          <a:hlinkClick xmlns:r="http://schemas.openxmlformats.org/officeDocument/2006/relationships" r:id="rId125" tgtFrame="_blank"/>
          <a:extLst>
            <a:ext uri="{FF2B5EF4-FFF2-40B4-BE49-F238E27FC236}">
              <a16:creationId xmlns:a16="http://schemas.microsoft.com/office/drawing/2014/main" xmlns="" id="{F020F6C5-762D-4AB0-87F2-F9ABA158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432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333375</xdr:colOff>
      <xdr:row>7</xdr:row>
      <xdr:rowOff>28575</xdr:rowOff>
    </xdr:to>
    <xdr:pic>
      <xdr:nvPicPr>
        <xdr:cNvPr id="126" name="Picture 125" descr="https://www.followthemoney.org/themes/ftmgreen/images/mag-glass-icon.png">
          <a:hlinkClick xmlns:r="http://schemas.openxmlformats.org/officeDocument/2006/relationships" r:id="rId126" tgtFrame="_blank"/>
          <a:extLst>
            <a:ext uri="{FF2B5EF4-FFF2-40B4-BE49-F238E27FC236}">
              <a16:creationId xmlns:a16="http://schemas.microsoft.com/office/drawing/2014/main" xmlns="" id="{28CD82E3-210B-44E7-945B-99E0AAC6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600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333375</xdr:colOff>
      <xdr:row>113</xdr:row>
      <xdr:rowOff>57150</xdr:rowOff>
    </xdr:to>
    <xdr:pic>
      <xdr:nvPicPr>
        <xdr:cNvPr id="127" name="Picture 126" descr="https://www.followthemoney.org/themes/ftmgreen/images/mag-glass-icon.png">
          <a:hlinkClick xmlns:r="http://schemas.openxmlformats.org/officeDocument/2006/relationships" r:id="rId127" tgtFrame="_blank"/>
          <a:extLst>
            <a:ext uri="{FF2B5EF4-FFF2-40B4-BE49-F238E27FC236}">
              <a16:creationId xmlns:a16="http://schemas.microsoft.com/office/drawing/2014/main" xmlns="" id="{84BE45A3-A21C-40A8-90F7-CB328C30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698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333375</xdr:colOff>
      <xdr:row>102</xdr:row>
      <xdr:rowOff>66675</xdr:rowOff>
    </xdr:to>
    <xdr:pic>
      <xdr:nvPicPr>
        <xdr:cNvPr id="128" name="Picture 127" descr="https://www.followthemoney.org/themes/ftmgreen/images/mag-glass-icon.png">
          <a:hlinkClick xmlns:r="http://schemas.openxmlformats.org/officeDocument/2006/relationships" r:id="rId128" tgtFrame="_blank"/>
          <a:extLst>
            <a:ext uri="{FF2B5EF4-FFF2-40B4-BE49-F238E27FC236}">
              <a16:creationId xmlns:a16="http://schemas.microsoft.com/office/drawing/2014/main" xmlns="" id="{DF24ECD5-D30A-4A41-A877-4E5460D5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184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333375</xdr:colOff>
      <xdr:row>104</xdr:row>
      <xdr:rowOff>66675</xdr:rowOff>
    </xdr:to>
    <xdr:pic>
      <xdr:nvPicPr>
        <xdr:cNvPr id="129" name="Picture 128" descr="https://www.followthemoney.org/themes/ftmgreen/images/mag-glass-icon.png">
          <a:hlinkClick xmlns:r="http://schemas.openxmlformats.org/officeDocument/2006/relationships" r:id="rId129" tgtFrame="_blank"/>
          <a:extLst>
            <a:ext uri="{FF2B5EF4-FFF2-40B4-BE49-F238E27FC236}">
              <a16:creationId xmlns:a16="http://schemas.microsoft.com/office/drawing/2014/main" xmlns="" id="{51DFDCD1-FCF2-4EA3-B03E-CB90003E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641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333375</xdr:colOff>
      <xdr:row>104</xdr:row>
      <xdr:rowOff>66675</xdr:rowOff>
    </xdr:to>
    <xdr:pic>
      <xdr:nvPicPr>
        <xdr:cNvPr id="130" name="Picture 129" descr="https://www.followthemoney.org/themes/ftmgreen/images/mag-glass-icon.png">
          <a:hlinkClick xmlns:r="http://schemas.openxmlformats.org/officeDocument/2006/relationships" r:id="rId130" tgtFrame="_blank"/>
          <a:extLst>
            <a:ext uri="{FF2B5EF4-FFF2-40B4-BE49-F238E27FC236}">
              <a16:creationId xmlns:a16="http://schemas.microsoft.com/office/drawing/2014/main" xmlns="" id="{06AFC474-C7F6-4132-BB41-BE0B864D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641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333375</xdr:colOff>
      <xdr:row>101</xdr:row>
      <xdr:rowOff>57150</xdr:rowOff>
    </xdr:to>
    <xdr:pic>
      <xdr:nvPicPr>
        <xdr:cNvPr id="131" name="Picture 130" descr="https://www.followthemoney.org/themes/ftmgreen/images/mag-glass-icon.png">
          <a:hlinkClick xmlns:r="http://schemas.openxmlformats.org/officeDocument/2006/relationships" r:id="rId131" tgtFrame="_blank"/>
          <a:extLst>
            <a:ext uri="{FF2B5EF4-FFF2-40B4-BE49-F238E27FC236}">
              <a16:creationId xmlns:a16="http://schemas.microsoft.com/office/drawing/2014/main" xmlns="" id="{0A38B2DF-3BE7-441F-81F9-A5B687A8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945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333375</xdr:colOff>
      <xdr:row>175</xdr:row>
      <xdr:rowOff>57150</xdr:rowOff>
    </xdr:to>
    <xdr:pic>
      <xdr:nvPicPr>
        <xdr:cNvPr id="132" name="Picture 131" descr="https://www.followthemoney.org/themes/ftmgreen/images/mag-glass-icon.png">
          <a:hlinkClick xmlns:r="http://schemas.openxmlformats.org/officeDocument/2006/relationships" r:id="rId132" tgtFrame="_blank"/>
          <a:extLst>
            <a:ext uri="{FF2B5EF4-FFF2-40B4-BE49-F238E27FC236}">
              <a16:creationId xmlns:a16="http://schemas.microsoft.com/office/drawing/2014/main" xmlns="" id="{6DC6E2CC-DF70-410A-870E-A048DD83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117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333375</xdr:colOff>
      <xdr:row>161</xdr:row>
      <xdr:rowOff>66675</xdr:rowOff>
    </xdr:to>
    <xdr:pic>
      <xdr:nvPicPr>
        <xdr:cNvPr id="133" name="Picture 132" descr="https://www.followthemoney.org/themes/ftmgreen/images/mag-glass-icon.png">
          <a:hlinkClick xmlns:r="http://schemas.openxmlformats.org/officeDocument/2006/relationships" r:id="rId133" tgtFrame="_blank"/>
          <a:extLst>
            <a:ext uri="{FF2B5EF4-FFF2-40B4-BE49-F238E27FC236}">
              <a16:creationId xmlns:a16="http://schemas.microsoft.com/office/drawing/2014/main" xmlns="" id="{2CB337A3-CB28-4C49-ADB0-B17C40F8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690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333375</xdr:colOff>
      <xdr:row>6</xdr:row>
      <xdr:rowOff>28575</xdr:rowOff>
    </xdr:to>
    <xdr:pic>
      <xdr:nvPicPr>
        <xdr:cNvPr id="134" name="Picture 133" descr="https://www.followthemoney.org/themes/ftmgreen/images/mag-glass-icon.png">
          <a:hlinkClick xmlns:r="http://schemas.openxmlformats.org/officeDocument/2006/relationships" r:id="rId134" tgtFrame="_blank"/>
          <a:extLst>
            <a:ext uri="{FF2B5EF4-FFF2-40B4-BE49-F238E27FC236}">
              <a16:creationId xmlns:a16="http://schemas.microsoft.com/office/drawing/2014/main" xmlns="" id="{830B6488-4BF3-44A1-BABD-FC299CC6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371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333375</xdr:colOff>
      <xdr:row>178</xdr:row>
      <xdr:rowOff>28575</xdr:rowOff>
    </xdr:to>
    <xdr:pic>
      <xdr:nvPicPr>
        <xdr:cNvPr id="135" name="Picture 134" descr="https://www.followthemoney.org/themes/ftmgreen/images/mag-glass-icon.png">
          <a:hlinkClick xmlns:r="http://schemas.openxmlformats.org/officeDocument/2006/relationships" r:id="rId135" tgtFrame="_blank"/>
          <a:extLst>
            <a:ext uri="{FF2B5EF4-FFF2-40B4-BE49-F238E27FC236}">
              <a16:creationId xmlns:a16="http://schemas.microsoft.com/office/drawing/2014/main" xmlns="" id="{55395147-3B1C-46E4-8BEB-E1FB7681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8686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333375</xdr:colOff>
      <xdr:row>137</xdr:row>
      <xdr:rowOff>66675</xdr:rowOff>
    </xdr:to>
    <xdr:pic>
      <xdr:nvPicPr>
        <xdr:cNvPr id="136" name="Picture 135" descr="https://www.followthemoney.org/themes/ftmgreen/images/mag-glass-icon.png">
          <a:hlinkClick xmlns:r="http://schemas.openxmlformats.org/officeDocument/2006/relationships" r:id="rId136" tgtFrame="_blank"/>
          <a:extLst>
            <a:ext uri="{FF2B5EF4-FFF2-40B4-BE49-F238E27FC236}">
              <a16:creationId xmlns:a16="http://schemas.microsoft.com/office/drawing/2014/main" xmlns="" id="{B631EB98-A5C9-4280-866F-44A7D52B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3204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333375</xdr:colOff>
      <xdr:row>134</xdr:row>
      <xdr:rowOff>66675</xdr:rowOff>
    </xdr:to>
    <xdr:pic>
      <xdr:nvPicPr>
        <xdr:cNvPr id="137" name="Picture 136" descr="https://www.followthemoney.org/themes/ftmgreen/images/mag-glass-icon.png">
          <a:hlinkClick xmlns:r="http://schemas.openxmlformats.org/officeDocument/2006/relationships" r:id="rId137" tgtFrame="_blank"/>
          <a:extLst>
            <a:ext uri="{FF2B5EF4-FFF2-40B4-BE49-F238E27FC236}">
              <a16:creationId xmlns:a16="http://schemas.microsoft.com/office/drawing/2014/main" xmlns="" id="{0674A123-D7A4-45D3-9005-AF80E22E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518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333375</xdr:colOff>
      <xdr:row>99</xdr:row>
      <xdr:rowOff>66675</xdr:rowOff>
    </xdr:to>
    <xdr:pic>
      <xdr:nvPicPr>
        <xdr:cNvPr id="138" name="Picture 137" descr="https://www.followthemoney.org/themes/ftmgreen/images/mag-glass-icon.png">
          <a:hlinkClick xmlns:r="http://schemas.openxmlformats.org/officeDocument/2006/relationships" r:id="rId138" tgtFrame="_blank"/>
          <a:extLst>
            <a:ext uri="{FF2B5EF4-FFF2-40B4-BE49-F238E27FC236}">
              <a16:creationId xmlns:a16="http://schemas.microsoft.com/office/drawing/2014/main" xmlns="" id="{27B733D3-E099-48D1-89C9-8587AE68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488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333375</xdr:colOff>
      <xdr:row>3</xdr:row>
      <xdr:rowOff>28575</xdr:rowOff>
    </xdr:to>
    <xdr:pic>
      <xdr:nvPicPr>
        <xdr:cNvPr id="139" name="Picture 138" descr="https://www.followthemoney.org/themes/ftmgreen/images/mag-glass-icon.png">
          <a:hlinkClick xmlns:r="http://schemas.openxmlformats.org/officeDocument/2006/relationships" r:id="rId139" tgtFrame="_blank"/>
          <a:extLst>
            <a:ext uri="{FF2B5EF4-FFF2-40B4-BE49-F238E27FC236}">
              <a16:creationId xmlns:a16="http://schemas.microsoft.com/office/drawing/2014/main" xmlns="" id="{988D5707-4A10-4109-A293-DD9CCD1F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57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333375</xdr:colOff>
      <xdr:row>108</xdr:row>
      <xdr:rowOff>66675</xdr:rowOff>
    </xdr:to>
    <xdr:pic>
      <xdr:nvPicPr>
        <xdr:cNvPr id="140" name="Picture 139" descr="https://www.followthemoney.org/themes/ftmgreen/images/mag-glass-icon.png">
          <a:hlinkClick xmlns:r="http://schemas.openxmlformats.org/officeDocument/2006/relationships" r:id="rId140" tgtFrame="_blank"/>
          <a:extLst>
            <a:ext uri="{FF2B5EF4-FFF2-40B4-BE49-F238E27FC236}">
              <a16:creationId xmlns:a16="http://schemas.microsoft.com/office/drawing/2014/main" xmlns="" id="{9CEC1FF1-B73C-40A1-9EC6-5EDD26DC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555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333375</xdr:colOff>
      <xdr:row>110</xdr:row>
      <xdr:rowOff>66675</xdr:rowOff>
    </xdr:to>
    <xdr:pic>
      <xdr:nvPicPr>
        <xdr:cNvPr id="141" name="Picture 140" descr="https://www.followthemoney.org/themes/ftmgreen/images/mag-glass-icon.png">
          <a:hlinkClick xmlns:r="http://schemas.openxmlformats.org/officeDocument/2006/relationships" r:id="rId141" tgtFrame="_blank"/>
          <a:extLst>
            <a:ext uri="{FF2B5EF4-FFF2-40B4-BE49-F238E27FC236}">
              <a16:creationId xmlns:a16="http://schemas.microsoft.com/office/drawing/2014/main" xmlns="" id="{8595E2B2-69C1-4742-96A3-4C68610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0129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333375</xdr:colOff>
      <xdr:row>179</xdr:row>
      <xdr:rowOff>38100</xdr:rowOff>
    </xdr:to>
    <xdr:pic>
      <xdr:nvPicPr>
        <xdr:cNvPr id="142" name="Picture 141" descr="https://www.followthemoney.org/themes/ftmgreen/images/mag-glass-icon.png">
          <a:hlinkClick xmlns:r="http://schemas.openxmlformats.org/officeDocument/2006/relationships" r:id="rId142" tgtFrame="_blank"/>
          <a:extLst>
            <a:ext uri="{FF2B5EF4-FFF2-40B4-BE49-F238E27FC236}">
              <a16:creationId xmlns:a16="http://schemas.microsoft.com/office/drawing/2014/main" xmlns="" id="{912D03FE-6318-45EA-B824-05E2DDC6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0744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333375</xdr:colOff>
      <xdr:row>158</xdr:row>
      <xdr:rowOff>66675</xdr:rowOff>
    </xdr:to>
    <xdr:pic>
      <xdr:nvPicPr>
        <xdr:cNvPr id="143" name="Picture 142" descr="https://www.followthemoney.org/themes/ftmgreen/images/mag-glass-icon.png">
          <a:hlinkClick xmlns:r="http://schemas.openxmlformats.org/officeDocument/2006/relationships" r:id="rId143" tgtFrame="_blank"/>
          <a:extLst>
            <a:ext uri="{FF2B5EF4-FFF2-40B4-BE49-F238E27FC236}">
              <a16:creationId xmlns:a16="http://schemas.microsoft.com/office/drawing/2014/main" xmlns="" id="{33863692-B2BC-4BB7-8A85-26DE6495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004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333375</xdr:colOff>
      <xdr:row>176</xdr:row>
      <xdr:rowOff>28575</xdr:rowOff>
    </xdr:to>
    <xdr:pic>
      <xdr:nvPicPr>
        <xdr:cNvPr id="144" name="Picture 143" descr="https://www.followthemoney.org/themes/ftmgreen/images/mag-glass-icon.png">
          <a:hlinkClick xmlns:r="http://schemas.openxmlformats.org/officeDocument/2006/relationships" r:id="rId144" tgtFrame="_blank"/>
          <a:extLst>
            <a:ext uri="{FF2B5EF4-FFF2-40B4-BE49-F238E27FC236}">
              <a16:creationId xmlns:a16="http://schemas.microsoft.com/office/drawing/2014/main" xmlns="" id="{471EE56A-D06D-4EB0-A8CC-9BD0864B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943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333375</xdr:colOff>
      <xdr:row>107</xdr:row>
      <xdr:rowOff>66675</xdr:rowOff>
    </xdr:to>
    <xdr:pic>
      <xdr:nvPicPr>
        <xdr:cNvPr id="145" name="Picture 144" descr="https://www.followthemoney.org/themes/ftmgreen/images/mag-glass-icon.png">
          <a:hlinkClick xmlns:r="http://schemas.openxmlformats.org/officeDocument/2006/relationships" r:id="rId145" tgtFrame="_blank"/>
          <a:extLst>
            <a:ext uri="{FF2B5EF4-FFF2-40B4-BE49-F238E27FC236}">
              <a16:creationId xmlns:a16="http://schemas.microsoft.com/office/drawing/2014/main" xmlns="" id="{262DFB00-E9D0-4F7F-86B9-B6EC096B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327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333375</xdr:colOff>
      <xdr:row>174</xdr:row>
      <xdr:rowOff>38100</xdr:rowOff>
    </xdr:to>
    <xdr:pic>
      <xdr:nvPicPr>
        <xdr:cNvPr id="146" name="Picture 145" descr="https://www.followthemoney.org/themes/ftmgreen/images/mag-glass-icon.png">
          <a:hlinkClick xmlns:r="http://schemas.openxmlformats.org/officeDocument/2006/relationships" r:id="rId146" tgtFrame="_blank"/>
          <a:extLst>
            <a:ext uri="{FF2B5EF4-FFF2-40B4-BE49-F238E27FC236}">
              <a16:creationId xmlns:a16="http://schemas.microsoft.com/office/drawing/2014/main" xmlns="" id="{97973050-F0AC-4FC8-A883-8F352293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143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333375</xdr:colOff>
      <xdr:row>109</xdr:row>
      <xdr:rowOff>66675</xdr:rowOff>
    </xdr:to>
    <xdr:pic>
      <xdr:nvPicPr>
        <xdr:cNvPr id="147" name="Picture 146" descr="https://www.followthemoney.org/themes/ftmgreen/images/mag-glass-icon.png">
          <a:hlinkClick xmlns:r="http://schemas.openxmlformats.org/officeDocument/2006/relationships" r:id="rId147" tgtFrame="_blank"/>
          <a:extLst>
            <a:ext uri="{FF2B5EF4-FFF2-40B4-BE49-F238E27FC236}">
              <a16:creationId xmlns:a16="http://schemas.microsoft.com/office/drawing/2014/main" xmlns="" id="{835A66B2-58A7-4450-BFD4-B0C4AFDC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6784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333375</xdr:colOff>
      <xdr:row>131</xdr:row>
      <xdr:rowOff>66675</xdr:rowOff>
    </xdr:to>
    <xdr:pic>
      <xdr:nvPicPr>
        <xdr:cNvPr id="148" name="Picture 147" descr="https://www.followthemoney.org/themes/ftmgreen/images/mag-glass-icon.png">
          <a:hlinkClick xmlns:r="http://schemas.openxmlformats.org/officeDocument/2006/relationships" r:id="rId148" tgtFrame="_blank"/>
          <a:extLst>
            <a:ext uri="{FF2B5EF4-FFF2-40B4-BE49-F238E27FC236}">
              <a16:creationId xmlns:a16="http://schemas.microsoft.com/office/drawing/2014/main" xmlns="" id="{D87058C3-6210-44E6-BA4A-C5F6B8FA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1832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333375</xdr:colOff>
      <xdr:row>97</xdr:row>
      <xdr:rowOff>66675</xdr:rowOff>
    </xdr:to>
    <xdr:pic>
      <xdr:nvPicPr>
        <xdr:cNvPr id="149" name="Picture 148" descr="https://www.followthemoney.org/themes/ftmgreen/images/mag-glass-icon.png">
          <a:hlinkClick xmlns:r="http://schemas.openxmlformats.org/officeDocument/2006/relationships" r:id="rId149" tgtFrame="_blank"/>
          <a:extLst>
            <a:ext uri="{FF2B5EF4-FFF2-40B4-BE49-F238E27FC236}">
              <a16:creationId xmlns:a16="http://schemas.microsoft.com/office/drawing/2014/main" xmlns="" id="{07E91994-881C-41C8-AEF8-8A547426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031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333375</xdr:colOff>
      <xdr:row>19</xdr:row>
      <xdr:rowOff>28575</xdr:rowOff>
    </xdr:to>
    <xdr:pic>
      <xdr:nvPicPr>
        <xdr:cNvPr id="150" name="Picture 149" descr="https://www.followthemoney.org/themes/ftmgreen/images/mag-glass-icon.png">
          <a:hlinkClick xmlns:r="http://schemas.openxmlformats.org/officeDocument/2006/relationships" r:id="rId150" tgtFrame="_blank"/>
          <a:extLst>
            <a:ext uri="{FF2B5EF4-FFF2-40B4-BE49-F238E27FC236}">
              <a16:creationId xmlns:a16="http://schemas.microsoft.com/office/drawing/2014/main" xmlns="" id="{9ED815CE-FED1-484E-B1B4-E4ED9A97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343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333375</xdr:colOff>
      <xdr:row>98</xdr:row>
      <xdr:rowOff>66675</xdr:rowOff>
    </xdr:to>
    <xdr:pic>
      <xdr:nvPicPr>
        <xdr:cNvPr id="151" name="Picture 150" descr="https://www.followthemoney.org/themes/ftmgreen/images/mag-glass-icon.png">
          <a:hlinkClick xmlns:r="http://schemas.openxmlformats.org/officeDocument/2006/relationships" r:id="rId151" tgtFrame="_blank"/>
          <a:extLst>
            <a:ext uri="{FF2B5EF4-FFF2-40B4-BE49-F238E27FC236}">
              <a16:creationId xmlns:a16="http://schemas.microsoft.com/office/drawing/2014/main" xmlns="" id="{B5EEA87C-49DC-4233-92B1-769D9114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260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333375</xdr:colOff>
      <xdr:row>132</xdr:row>
      <xdr:rowOff>66675</xdr:rowOff>
    </xdr:to>
    <xdr:pic>
      <xdr:nvPicPr>
        <xdr:cNvPr id="152" name="Picture 151" descr="https://www.followthemoney.org/themes/ftmgreen/images/mag-glass-icon.png">
          <a:hlinkClick xmlns:r="http://schemas.openxmlformats.org/officeDocument/2006/relationships" r:id="rId152" tgtFrame="_blank"/>
          <a:extLst>
            <a:ext uri="{FF2B5EF4-FFF2-40B4-BE49-F238E27FC236}">
              <a16:creationId xmlns:a16="http://schemas.microsoft.com/office/drawing/2014/main" xmlns="" id="{B8B286C5-9F2D-473C-8C5B-B1AE37E9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061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333375</xdr:colOff>
      <xdr:row>29</xdr:row>
      <xdr:rowOff>28575</xdr:rowOff>
    </xdr:to>
    <xdr:pic>
      <xdr:nvPicPr>
        <xdr:cNvPr id="153" name="Picture 152" descr="https://www.followthemoney.org/themes/ftmgreen/images/mag-glass-icon.png">
          <a:hlinkClick xmlns:r="http://schemas.openxmlformats.org/officeDocument/2006/relationships" r:id="rId153" tgtFrame="_blank"/>
          <a:extLst>
            <a:ext uri="{FF2B5EF4-FFF2-40B4-BE49-F238E27FC236}">
              <a16:creationId xmlns:a16="http://schemas.microsoft.com/office/drawing/2014/main" xmlns="" id="{F0181401-0EC1-4B92-BBCC-3538398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7086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333375</xdr:colOff>
      <xdr:row>9</xdr:row>
      <xdr:rowOff>28575</xdr:rowOff>
    </xdr:to>
    <xdr:pic>
      <xdr:nvPicPr>
        <xdr:cNvPr id="154" name="Picture 153" descr="https://www.followthemoney.org/themes/ftmgreen/images/mag-glass-icon.png">
          <a:hlinkClick xmlns:r="http://schemas.openxmlformats.org/officeDocument/2006/relationships" r:id="rId154" tgtFrame="_blank"/>
          <a:extLst>
            <a:ext uri="{FF2B5EF4-FFF2-40B4-BE49-F238E27FC236}">
              <a16:creationId xmlns:a16="http://schemas.microsoft.com/office/drawing/2014/main" xmlns="" id="{A02A17BC-A577-4235-97A7-66782DF2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057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12</xdr:row>
      <xdr:rowOff>28575</xdr:rowOff>
    </xdr:to>
    <xdr:pic>
      <xdr:nvPicPr>
        <xdr:cNvPr id="155" name="Picture 154" descr="https://www.followthemoney.org/themes/ftmgreen/images/mag-glass-icon.png">
          <a:hlinkClick xmlns:r="http://schemas.openxmlformats.org/officeDocument/2006/relationships" r:id="rId155" tgtFrame="_blank"/>
          <a:extLst>
            <a:ext uri="{FF2B5EF4-FFF2-40B4-BE49-F238E27FC236}">
              <a16:creationId xmlns:a16="http://schemas.microsoft.com/office/drawing/2014/main" xmlns="" id="{36204671-A956-458D-BC03-665CB68A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743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333375</xdr:colOff>
      <xdr:row>100</xdr:row>
      <xdr:rowOff>66675</xdr:rowOff>
    </xdr:to>
    <xdr:pic>
      <xdr:nvPicPr>
        <xdr:cNvPr id="156" name="Picture 155" descr="https://www.followthemoney.org/themes/ftmgreen/images/mag-glass-icon.png">
          <a:hlinkClick xmlns:r="http://schemas.openxmlformats.org/officeDocument/2006/relationships" r:id="rId156" tgtFrame="_blank"/>
          <a:extLst>
            <a:ext uri="{FF2B5EF4-FFF2-40B4-BE49-F238E27FC236}">
              <a16:creationId xmlns:a16="http://schemas.microsoft.com/office/drawing/2014/main" xmlns="" id="{99645E08-1D76-4CA4-A0E1-F622E34B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4717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333375</xdr:colOff>
      <xdr:row>92</xdr:row>
      <xdr:rowOff>66675</xdr:rowOff>
    </xdr:to>
    <xdr:pic>
      <xdr:nvPicPr>
        <xdr:cNvPr id="157" name="Picture 156" descr="https://www.followthemoney.org/themes/ftmgreen/images/mag-glass-icon.png">
          <a:hlinkClick xmlns:r="http://schemas.openxmlformats.org/officeDocument/2006/relationships" r:id="rId157" tgtFrame="_blank"/>
          <a:extLst>
            <a:ext uri="{FF2B5EF4-FFF2-40B4-BE49-F238E27FC236}">
              <a16:creationId xmlns:a16="http://schemas.microsoft.com/office/drawing/2014/main" xmlns="" id="{2C8EC0B1-3307-4796-BD22-D3D8FE79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2659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36</xdr:row>
      <xdr:rowOff>28575</xdr:rowOff>
    </xdr:to>
    <xdr:pic>
      <xdr:nvPicPr>
        <xdr:cNvPr id="158" name="Picture 157" descr="https://www.followthemoney.org/themes/ftmgreen/images/mag-glass-icon.png">
          <a:hlinkClick xmlns:r="http://schemas.openxmlformats.org/officeDocument/2006/relationships" r:id="rId158" tgtFrame="_blank"/>
          <a:extLst>
            <a:ext uri="{FF2B5EF4-FFF2-40B4-BE49-F238E27FC236}">
              <a16:creationId xmlns:a16="http://schemas.microsoft.com/office/drawing/2014/main" xmlns="" id="{431E826C-6875-4C43-A794-B7D92ED7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144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333375</xdr:colOff>
      <xdr:row>174</xdr:row>
      <xdr:rowOff>38100</xdr:rowOff>
    </xdr:to>
    <xdr:pic>
      <xdr:nvPicPr>
        <xdr:cNvPr id="159" name="Picture 158" descr="https://www.followthemoney.org/themes/ftmgreen/images/mag-glass-icon.png">
          <a:hlinkClick xmlns:r="http://schemas.openxmlformats.org/officeDocument/2006/relationships" r:id="rId159" tgtFrame="_blank"/>
          <a:extLst>
            <a:ext uri="{FF2B5EF4-FFF2-40B4-BE49-F238E27FC236}">
              <a16:creationId xmlns:a16="http://schemas.microsoft.com/office/drawing/2014/main" xmlns="" id="{5E351B1F-C765-4AA6-9ED7-43FD29C2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2888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333375</xdr:colOff>
      <xdr:row>94</xdr:row>
      <xdr:rowOff>66675</xdr:rowOff>
    </xdr:to>
    <xdr:pic>
      <xdr:nvPicPr>
        <xdr:cNvPr id="160" name="Picture 159" descr="https://www.followthemoney.org/themes/ftmgreen/images/mag-glass-icon.png">
          <a:hlinkClick xmlns:r="http://schemas.openxmlformats.org/officeDocument/2006/relationships" r:id="rId160" tgtFrame="_blank"/>
          <a:extLst>
            <a:ext uri="{FF2B5EF4-FFF2-40B4-BE49-F238E27FC236}">
              <a16:creationId xmlns:a16="http://schemas.microsoft.com/office/drawing/2014/main" xmlns="" id="{33E7C36E-6DD9-4707-8219-BC2BB00B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34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333375</xdr:colOff>
      <xdr:row>15</xdr:row>
      <xdr:rowOff>28575</xdr:rowOff>
    </xdr:to>
    <xdr:pic>
      <xdr:nvPicPr>
        <xdr:cNvPr id="161" name="Picture 160" descr="https://www.followthemoney.org/themes/ftmgreen/images/mag-glass-icon.png">
          <a:hlinkClick xmlns:r="http://schemas.openxmlformats.org/officeDocument/2006/relationships" r:id="rId161" tgtFrame="_blank"/>
          <a:extLst>
            <a:ext uri="{FF2B5EF4-FFF2-40B4-BE49-F238E27FC236}">
              <a16:creationId xmlns:a16="http://schemas.microsoft.com/office/drawing/2014/main" xmlns="" id="{9E57C34C-E3BA-44B5-8891-4D342AFA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429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333375</xdr:colOff>
      <xdr:row>135</xdr:row>
      <xdr:rowOff>66675</xdr:rowOff>
    </xdr:to>
    <xdr:pic>
      <xdr:nvPicPr>
        <xdr:cNvPr id="162" name="Picture 161" descr="https://www.followthemoney.org/themes/ftmgreen/images/mag-glass-icon.png">
          <a:hlinkClick xmlns:r="http://schemas.openxmlformats.org/officeDocument/2006/relationships" r:id="rId162" tgtFrame="_blank"/>
          <a:extLst>
            <a:ext uri="{FF2B5EF4-FFF2-40B4-BE49-F238E27FC236}">
              <a16:creationId xmlns:a16="http://schemas.microsoft.com/office/drawing/2014/main" xmlns="" id="{72CE6AE4-7E3A-4D7D-871D-C0B725B5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2746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333375</xdr:colOff>
      <xdr:row>96</xdr:row>
      <xdr:rowOff>66675</xdr:rowOff>
    </xdr:to>
    <xdr:pic>
      <xdr:nvPicPr>
        <xdr:cNvPr id="163" name="Picture 162" descr="https://www.followthemoney.org/themes/ftmgreen/images/mag-glass-icon.png">
          <a:hlinkClick xmlns:r="http://schemas.openxmlformats.org/officeDocument/2006/relationships" r:id="rId163" tgtFrame="_blank"/>
          <a:extLst>
            <a:ext uri="{FF2B5EF4-FFF2-40B4-BE49-F238E27FC236}">
              <a16:creationId xmlns:a16="http://schemas.microsoft.com/office/drawing/2014/main" xmlns="" id="{061D6E2D-68B5-4BFC-9FF1-CB1FD070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80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333375</xdr:colOff>
      <xdr:row>105</xdr:row>
      <xdr:rowOff>66675</xdr:rowOff>
    </xdr:to>
    <xdr:pic>
      <xdr:nvPicPr>
        <xdr:cNvPr id="164" name="Picture 163" descr="https://www.followthemoney.org/themes/ftmgreen/images/mag-glass-icon.png">
          <a:hlinkClick xmlns:r="http://schemas.openxmlformats.org/officeDocument/2006/relationships" r:id="rId164" tgtFrame="_blank"/>
          <a:extLst>
            <a:ext uri="{FF2B5EF4-FFF2-40B4-BE49-F238E27FC236}">
              <a16:creationId xmlns:a16="http://schemas.microsoft.com/office/drawing/2014/main" xmlns="" id="{C94619D0-6AE0-46A4-BF67-8B2208D7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8699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17</xdr:row>
      <xdr:rowOff>28575</xdr:rowOff>
    </xdr:to>
    <xdr:pic>
      <xdr:nvPicPr>
        <xdr:cNvPr id="165" name="Picture 164" descr="https://www.followthemoney.org/themes/ftmgreen/images/mag-glass-icon.png">
          <a:hlinkClick xmlns:r="http://schemas.openxmlformats.org/officeDocument/2006/relationships" r:id="rId165" tgtFrame="_blank"/>
          <a:extLst>
            <a:ext uri="{FF2B5EF4-FFF2-40B4-BE49-F238E27FC236}">
              <a16:creationId xmlns:a16="http://schemas.microsoft.com/office/drawing/2014/main" xmlns="" id="{B5486877-3550-438B-87AA-B714E629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3886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333375</xdr:colOff>
      <xdr:row>18</xdr:row>
      <xdr:rowOff>28575</xdr:rowOff>
    </xdr:to>
    <xdr:pic>
      <xdr:nvPicPr>
        <xdr:cNvPr id="166" name="Picture 165" descr="https://www.followthemoney.org/themes/ftmgreen/images/mag-glass-icon.png">
          <a:hlinkClick xmlns:r="http://schemas.openxmlformats.org/officeDocument/2006/relationships" r:id="rId166" tgtFrame="_blank"/>
          <a:extLst>
            <a:ext uri="{FF2B5EF4-FFF2-40B4-BE49-F238E27FC236}">
              <a16:creationId xmlns:a16="http://schemas.microsoft.com/office/drawing/2014/main" xmlns="" id="{53F88443-C3C8-4239-8FEE-BB370D00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4114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333375</xdr:colOff>
      <xdr:row>95</xdr:row>
      <xdr:rowOff>66675</xdr:rowOff>
    </xdr:to>
    <xdr:pic>
      <xdr:nvPicPr>
        <xdr:cNvPr id="167" name="Picture 166" descr="https://www.followthemoney.org/themes/ftmgreen/images/mag-glass-icon.png">
          <a:hlinkClick xmlns:r="http://schemas.openxmlformats.org/officeDocument/2006/relationships" r:id="rId167" tgtFrame="_blank"/>
          <a:extLst>
            <a:ext uri="{FF2B5EF4-FFF2-40B4-BE49-F238E27FC236}">
              <a16:creationId xmlns:a16="http://schemas.microsoft.com/office/drawing/2014/main" xmlns="" id="{56A3E530-FBFB-42F6-9B56-369A1DDD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357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333375</xdr:colOff>
      <xdr:row>103</xdr:row>
      <xdr:rowOff>66675</xdr:rowOff>
    </xdr:to>
    <xdr:pic>
      <xdr:nvPicPr>
        <xdr:cNvPr id="168" name="Picture 167" descr="https://www.followthemoney.org/themes/ftmgreen/images/mag-glass-icon.png">
          <a:hlinkClick xmlns:r="http://schemas.openxmlformats.org/officeDocument/2006/relationships" r:id="rId168" tgtFrame="_blank"/>
          <a:extLst>
            <a:ext uri="{FF2B5EF4-FFF2-40B4-BE49-F238E27FC236}">
              <a16:creationId xmlns:a16="http://schemas.microsoft.com/office/drawing/2014/main" xmlns="" id="{2D604F75-C825-450F-814F-A9B09879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25412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333375</xdr:colOff>
      <xdr:row>22</xdr:row>
      <xdr:rowOff>28575</xdr:rowOff>
    </xdr:to>
    <xdr:pic>
      <xdr:nvPicPr>
        <xdr:cNvPr id="169" name="Picture 168" descr="https://www.followthemoney.org/themes/ftmgreen/images/mag-glass-icon.png">
          <a:hlinkClick xmlns:r="http://schemas.openxmlformats.org/officeDocument/2006/relationships" r:id="rId169" tgtFrame="_blank"/>
          <a:extLst>
            <a:ext uri="{FF2B5EF4-FFF2-40B4-BE49-F238E27FC236}">
              <a16:creationId xmlns:a16="http://schemas.microsoft.com/office/drawing/2014/main" xmlns="" id="{9D5B19C2-4058-4E24-9765-5EA8E412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5257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333375</xdr:colOff>
      <xdr:row>174</xdr:row>
      <xdr:rowOff>38100</xdr:rowOff>
    </xdr:to>
    <xdr:pic>
      <xdr:nvPicPr>
        <xdr:cNvPr id="170" name="Picture 169" descr="https://www.followthemoney.org/themes/ftmgreen/images/mag-glass-icon.png">
          <a:hlinkClick xmlns:r="http://schemas.openxmlformats.org/officeDocument/2006/relationships" r:id="rId170" tgtFrame="_blank"/>
          <a:extLst>
            <a:ext uri="{FF2B5EF4-FFF2-40B4-BE49-F238E27FC236}">
              <a16:creationId xmlns:a16="http://schemas.microsoft.com/office/drawing/2014/main" xmlns="" id="{A7503113-5E36-4631-AA4C-B83452A2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914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333375</xdr:colOff>
      <xdr:row>64</xdr:row>
      <xdr:rowOff>38100</xdr:rowOff>
    </xdr:to>
    <xdr:pic>
      <xdr:nvPicPr>
        <xdr:cNvPr id="171" name="Picture 170" descr="https://www.followthemoney.org/themes/ftmgreen/images/mag-glass-icon.png">
          <a:hlinkClick xmlns:r="http://schemas.openxmlformats.org/officeDocument/2006/relationships" r:id="rId171" tgtFrame="_blank"/>
          <a:extLst>
            <a:ext uri="{FF2B5EF4-FFF2-40B4-BE49-F238E27FC236}">
              <a16:creationId xmlns:a16="http://schemas.microsoft.com/office/drawing/2014/main" xmlns="" id="{22D62738-8FC3-4D65-8513-43D1A43A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15801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333375</xdr:colOff>
      <xdr:row>4</xdr:row>
      <xdr:rowOff>28575</xdr:rowOff>
    </xdr:to>
    <xdr:pic>
      <xdr:nvPicPr>
        <xdr:cNvPr id="172" name="Picture 171" descr="https://www.followthemoney.org/themes/ftmgreen/images/mag-glass-icon.png">
          <a:hlinkClick xmlns:r="http://schemas.openxmlformats.org/officeDocument/2006/relationships" r:id="rId172" tgtFrame="_blank"/>
          <a:extLst>
            <a:ext uri="{FF2B5EF4-FFF2-40B4-BE49-F238E27FC236}">
              <a16:creationId xmlns:a16="http://schemas.microsoft.com/office/drawing/2014/main" xmlns="" id="{3B3883C1-A20C-45CF-AC5E-E6E0D227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0" y="685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72</xdr:row>
      <xdr:rowOff>0</xdr:rowOff>
    </xdr:from>
    <xdr:to>
      <xdr:col>7</xdr:col>
      <xdr:colOff>333375</xdr:colOff>
      <xdr:row>73</xdr:row>
      <xdr:rowOff>104775</xdr:rowOff>
    </xdr:to>
    <xdr:pic>
      <xdr:nvPicPr>
        <xdr:cNvPr id="2" name="Picture 1" descr="https://www.followthemoney.org/themes/ftmgreen/images/mag-glass-icon.pn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721DA0D4-4EEB-40DA-BEBA-7C884BC9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6259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11</xdr:row>
      <xdr:rowOff>104775</xdr:rowOff>
    </xdr:to>
    <xdr:pic>
      <xdr:nvPicPr>
        <xdr:cNvPr id="3" name="Picture 2" descr="https://www.followthemoney.org/themes/ftmgreen/images/mag-glass-icon.png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EA8144DF-4D10-488F-9365-BBAFA2BA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057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333375</xdr:colOff>
      <xdr:row>28</xdr:row>
      <xdr:rowOff>104775</xdr:rowOff>
    </xdr:to>
    <xdr:pic>
      <xdr:nvPicPr>
        <xdr:cNvPr id="4" name="Picture 3" descr="https://www.followthemoney.org/themes/ftmgreen/images/mag-glass-icon.png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B32A0262-2504-495B-B570-E2F42DC8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5943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333375</xdr:colOff>
      <xdr:row>40</xdr:row>
      <xdr:rowOff>104775</xdr:rowOff>
    </xdr:to>
    <xdr:pic>
      <xdr:nvPicPr>
        <xdr:cNvPr id="5" name="Picture 4" descr="https://www.followthemoney.org/themes/ftmgreen/images/mag-glass-icon.png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2CAD97C7-B4C1-4633-99A8-1B640364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8686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333375</xdr:colOff>
      <xdr:row>125</xdr:row>
      <xdr:rowOff>104775</xdr:rowOff>
    </xdr:to>
    <xdr:pic>
      <xdr:nvPicPr>
        <xdr:cNvPr id="6" name="Picture 5" descr="https://www.followthemoney.org/themes/ftmgreen/images/mag-glass-icon.png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8D9BD867-44D9-4C5A-A838-A9CDBE4C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7898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333375</xdr:colOff>
      <xdr:row>12</xdr:row>
      <xdr:rowOff>104775</xdr:rowOff>
    </xdr:to>
    <xdr:pic>
      <xdr:nvPicPr>
        <xdr:cNvPr id="7" name="Picture 6" descr="https://www.followthemoney.org/themes/ftmgreen/images/mag-glass-icon.png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EBEEDBFA-06D2-4D84-AE74-263BC4D2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286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333375</xdr:colOff>
      <xdr:row>133</xdr:row>
      <xdr:rowOff>104775</xdr:rowOff>
    </xdr:to>
    <xdr:pic>
      <xdr:nvPicPr>
        <xdr:cNvPr id="8" name="Picture 7" descr="https://www.followthemoney.org/themes/ftmgreen/images/mag-glass-icon.png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0F998383-670B-4731-A37D-3E9249DF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9727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176</xdr:row>
      <xdr:rowOff>0</xdr:rowOff>
    </xdr:from>
    <xdr:to>
      <xdr:col>7</xdr:col>
      <xdr:colOff>333375</xdr:colOff>
      <xdr:row>177</xdr:row>
      <xdr:rowOff>104775</xdr:rowOff>
    </xdr:to>
    <xdr:pic>
      <xdr:nvPicPr>
        <xdr:cNvPr id="9" name="Picture 8" descr="https://www.followthemoney.org/themes/ftmgreen/images/mag-glass-icon.png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316968BA-3BCA-45F3-A449-43425BB5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8414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333375</xdr:colOff>
      <xdr:row>151</xdr:row>
      <xdr:rowOff>104775</xdr:rowOff>
    </xdr:to>
    <xdr:pic>
      <xdr:nvPicPr>
        <xdr:cNvPr id="10" name="Picture 9" descr="https://www.followthemoney.org/themes/ftmgreen/images/mag-glass-icon.png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F7C3DCCC-8671-4950-AE44-B38BE4F7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3156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333375</xdr:colOff>
      <xdr:row>162</xdr:row>
      <xdr:rowOff>104775</xdr:rowOff>
    </xdr:to>
    <xdr:pic>
      <xdr:nvPicPr>
        <xdr:cNvPr id="11" name="Picture 10" descr="https://www.followthemoney.org/themes/ftmgreen/images/mag-glass-icon.png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0D8CB843-6CCC-4718-B03A-6127D179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5671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333375</xdr:colOff>
      <xdr:row>77</xdr:row>
      <xdr:rowOff>104775</xdr:rowOff>
    </xdr:to>
    <xdr:pic>
      <xdr:nvPicPr>
        <xdr:cNvPr id="12" name="Picture 11" descr="https://www.followthemoney.org/themes/ftmgreen/images/mag-glass-icon.png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F4924DF8-47E6-46D4-AD7F-52F7DEAF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7173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333375</xdr:colOff>
      <xdr:row>158</xdr:row>
      <xdr:rowOff>104775</xdr:rowOff>
    </xdr:to>
    <xdr:pic>
      <xdr:nvPicPr>
        <xdr:cNvPr id="13" name="Picture 12" descr="https://www.followthemoney.org/themes/ftmgreen/images/mag-glass-icon.png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B4B61F36-1DE5-4DCE-BFB0-6906F95F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4756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7</xdr:col>
      <xdr:colOff>333375</xdr:colOff>
      <xdr:row>159</xdr:row>
      <xdr:rowOff>104775</xdr:rowOff>
    </xdr:to>
    <xdr:pic>
      <xdr:nvPicPr>
        <xdr:cNvPr id="14" name="Picture 13" descr="https://www.followthemoney.org/themes/ftmgreen/images/mag-glass-icon.png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260C3204-A07F-47A3-B1A8-71D53B6F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4985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333375</xdr:colOff>
      <xdr:row>68</xdr:row>
      <xdr:rowOff>104775</xdr:rowOff>
    </xdr:to>
    <xdr:pic>
      <xdr:nvPicPr>
        <xdr:cNvPr id="15" name="Picture 14" descr="https://www.followthemoney.org/themes/ftmgreen/images/mag-glass-icon.png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0EA05825-1009-40CB-A51E-63D65E9E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5116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7</xdr:col>
      <xdr:colOff>333375</xdr:colOff>
      <xdr:row>172</xdr:row>
      <xdr:rowOff>104775</xdr:rowOff>
    </xdr:to>
    <xdr:pic>
      <xdr:nvPicPr>
        <xdr:cNvPr id="16" name="Picture 15" descr="https://www.followthemoney.org/themes/ftmgreen/images/mag-glass-icon.png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D276A5DD-A7F2-4B0C-905B-667E2942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7271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333375</xdr:colOff>
      <xdr:row>149</xdr:row>
      <xdr:rowOff>104775</xdr:rowOff>
    </xdr:to>
    <xdr:pic>
      <xdr:nvPicPr>
        <xdr:cNvPr id="17" name="Picture 16" descr="https://www.followthemoney.org/themes/ftmgreen/images/mag-glass-icon.png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375B8495-371D-4C5D-972C-AC2234BA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2699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333375</xdr:colOff>
      <xdr:row>88</xdr:row>
      <xdr:rowOff>104775</xdr:rowOff>
    </xdr:to>
    <xdr:pic>
      <xdr:nvPicPr>
        <xdr:cNvPr id="18" name="Picture 17" descr="https://www.followthemoney.org/themes/ftmgreen/images/mag-glass-icon.png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E3C303AC-9716-4335-8876-F05C888C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9688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333375</xdr:colOff>
      <xdr:row>94</xdr:row>
      <xdr:rowOff>104775</xdr:rowOff>
    </xdr:to>
    <xdr:pic>
      <xdr:nvPicPr>
        <xdr:cNvPr id="19" name="Picture 18" descr="https://www.followthemoney.org/themes/ftmgreen/images/mag-glass-icon.png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3474E995-A39A-47E0-9A4C-296D188D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1059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333375</xdr:colOff>
      <xdr:row>59</xdr:row>
      <xdr:rowOff>104775</xdr:rowOff>
    </xdr:to>
    <xdr:pic>
      <xdr:nvPicPr>
        <xdr:cNvPr id="20" name="Picture 19" descr="https://www.followthemoney.org/themes/ftmgreen/images/mag-glass-icon.png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165B76B8-5CBF-42A3-A486-890C14A3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3058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333375</xdr:colOff>
      <xdr:row>55</xdr:row>
      <xdr:rowOff>104775</xdr:rowOff>
    </xdr:to>
    <xdr:pic>
      <xdr:nvPicPr>
        <xdr:cNvPr id="21" name="Picture 20" descr="https://www.followthemoney.org/themes/ftmgreen/images/mag-glass-icon.png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EADCE324-2560-4D76-B3E4-623ABA43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214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333375</xdr:colOff>
      <xdr:row>34</xdr:row>
      <xdr:rowOff>104775</xdr:rowOff>
    </xdr:to>
    <xdr:pic>
      <xdr:nvPicPr>
        <xdr:cNvPr id="22" name="Picture 21" descr="https://www.followthemoney.org/themes/ftmgreen/images/mag-glass-icon.png">
          <a:hlinkClick xmlns:r="http://schemas.openxmlformats.org/officeDocument/2006/relationships" r:id="rId22" tgtFrame="_blank"/>
          <a:extLst>
            <a:ext uri="{FF2B5EF4-FFF2-40B4-BE49-F238E27FC236}">
              <a16:creationId xmlns:a16="http://schemas.microsoft.com/office/drawing/2014/main" xmlns="" id="{7A914611-A822-48C3-81CC-8DE818A9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7315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333375</xdr:colOff>
      <xdr:row>121</xdr:row>
      <xdr:rowOff>104775</xdr:rowOff>
    </xdr:to>
    <xdr:pic>
      <xdr:nvPicPr>
        <xdr:cNvPr id="23" name="Picture 22" descr="https://www.followthemoney.org/themes/ftmgreen/images/mag-glass-icon.png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xmlns="" id="{44DCE0BB-8FC6-4367-8A0E-55F556C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6965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56</xdr:row>
      <xdr:rowOff>104775</xdr:rowOff>
    </xdr:to>
    <xdr:pic>
      <xdr:nvPicPr>
        <xdr:cNvPr id="24" name="Picture 23" descr="https://www.followthemoney.org/themes/ftmgreen/images/mag-glass-icon.png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xmlns="" id="{1A8FB589-6C50-4389-A2A5-5CA878C4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237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333375</xdr:colOff>
      <xdr:row>14</xdr:row>
      <xdr:rowOff>104775</xdr:rowOff>
    </xdr:to>
    <xdr:pic>
      <xdr:nvPicPr>
        <xdr:cNvPr id="25" name="Picture 24" descr="https://www.followthemoney.org/themes/ftmgreen/images/mag-glass-icon.png">
          <a:hlinkClick xmlns:r="http://schemas.openxmlformats.org/officeDocument/2006/relationships" r:id="rId25" tgtFrame="_blank"/>
          <a:extLst>
            <a:ext uri="{FF2B5EF4-FFF2-40B4-BE49-F238E27FC236}">
              <a16:creationId xmlns:a16="http://schemas.microsoft.com/office/drawing/2014/main" xmlns="" id="{E3BD1539-73D3-4E7A-96D0-5C80DA76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743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333375</xdr:colOff>
      <xdr:row>78</xdr:row>
      <xdr:rowOff>104775</xdr:rowOff>
    </xdr:to>
    <xdr:pic>
      <xdr:nvPicPr>
        <xdr:cNvPr id="26" name="Picture 25" descr="https://www.followthemoney.org/themes/ftmgreen/images/mag-glass-icon.png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xmlns="" id="{8F07EC02-5181-4A51-9A8C-E8574E69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7402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333375</xdr:colOff>
      <xdr:row>157</xdr:row>
      <xdr:rowOff>104775</xdr:rowOff>
    </xdr:to>
    <xdr:pic>
      <xdr:nvPicPr>
        <xdr:cNvPr id="27" name="Picture 26" descr="https://www.followthemoney.org/themes/ftmgreen/images/mag-glass-icon.png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xmlns="" id="{6B8305DE-D5DA-49E3-A0C1-8CB2D95A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4528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333375</xdr:colOff>
      <xdr:row>54</xdr:row>
      <xdr:rowOff>104775</xdr:rowOff>
    </xdr:to>
    <xdr:pic>
      <xdr:nvPicPr>
        <xdr:cNvPr id="28" name="Picture 27" descr="https://www.followthemoney.org/themes/ftmgreen/images/mag-glass-icon.png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xmlns="" id="{247781BA-AEFD-4756-B295-9831D9FD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191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333375</xdr:colOff>
      <xdr:row>96</xdr:row>
      <xdr:rowOff>104775</xdr:rowOff>
    </xdr:to>
    <xdr:pic>
      <xdr:nvPicPr>
        <xdr:cNvPr id="29" name="Picture 28" descr="https://www.followthemoney.org/themes/ftmgreen/images/mag-glass-icon.png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xmlns="" id="{6B1248B6-D7DA-4EAE-8FC6-2672372D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1516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333375</xdr:colOff>
      <xdr:row>69</xdr:row>
      <xdr:rowOff>104775</xdr:rowOff>
    </xdr:to>
    <xdr:pic>
      <xdr:nvPicPr>
        <xdr:cNvPr id="30" name="Picture 29" descr="https://www.followthemoney.org/themes/ftmgreen/images/mag-glass-icon.png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xmlns="" id="{C694E80A-0A31-4A1B-8CC1-3373F2B7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5344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333375</xdr:colOff>
      <xdr:row>79</xdr:row>
      <xdr:rowOff>104775</xdr:rowOff>
    </xdr:to>
    <xdr:pic>
      <xdr:nvPicPr>
        <xdr:cNvPr id="31" name="Picture 30" descr="https://www.followthemoney.org/themes/ftmgreen/images/mag-glass-icon.png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xmlns="" id="{56E4FF62-9725-48F9-A75E-290CB0B5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7630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333375</xdr:colOff>
      <xdr:row>153</xdr:row>
      <xdr:rowOff>104775</xdr:rowOff>
    </xdr:to>
    <xdr:pic>
      <xdr:nvPicPr>
        <xdr:cNvPr id="32" name="Picture 31" descr="https://www.followthemoney.org/themes/ftmgreen/images/mag-glass-icon.png">
          <a:hlinkClick xmlns:r="http://schemas.openxmlformats.org/officeDocument/2006/relationships" r:id="rId32" tgtFrame="_blank"/>
          <a:extLst>
            <a:ext uri="{FF2B5EF4-FFF2-40B4-BE49-F238E27FC236}">
              <a16:creationId xmlns:a16="http://schemas.microsoft.com/office/drawing/2014/main" xmlns="" id="{6CB06F62-499A-4775-8284-B032BA90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3613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333375</xdr:colOff>
      <xdr:row>51</xdr:row>
      <xdr:rowOff>95250</xdr:rowOff>
    </xdr:to>
    <xdr:pic>
      <xdr:nvPicPr>
        <xdr:cNvPr id="33" name="Picture 32" descr="https://www.followthemoney.org/themes/ftmgreen/images/mag-glass-icon.png">
          <a:hlinkClick xmlns:r="http://schemas.openxmlformats.org/officeDocument/2006/relationships" r:id="rId33" tgtFrame="_blank"/>
          <a:extLst>
            <a:ext uri="{FF2B5EF4-FFF2-40B4-BE49-F238E27FC236}">
              <a16:creationId xmlns:a16="http://schemas.microsoft.com/office/drawing/2014/main" xmlns="" id="{AF814D4A-7226-453E-9337-D929A88A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1210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23</xdr:row>
      <xdr:rowOff>104775</xdr:rowOff>
    </xdr:to>
    <xdr:pic>
      <xdr:nvPicPr>
        <xdr:cNvPr id="34" name="Picture 33" descr="https://www.followthemoney.org/themes/ftmgreen/images/mag-glass-icon.png">
          <a:hlinkClick xmlns:r="http://schemas.openxmlformats.org/officeDocument/2006/relationships" r:id="rId34" tgtFrame="_blank"/>
          <a:extLst>
            <a:ext uri="{FF2B5EF4-FFF2-40B4-BE49-F238E27FC236}">
              <a16:creationId xmlns:a16="http://schemas.microsoft.com/office/drawing/2014/main" xmlns="" id="{97DC231B-A652-4099-9937-45B9F6DF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4800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333375</xdr:colOff>
      <xdr:row>148</xdr:row>
      <xdr:rowOff>104775</xdr:rowOff>
    </xdr:to>
    <xdr:pic>
      <xdr:nvPicPr>
        <xdr:cNvPr id="35" name="Picture 34" descr="https://www.followthemoney.org/themes/ftmgreen/images/mag-glass-icon.png">
          <a:hlinkClick xmlns:r="http://schemas.openxmlformats.org/officeDocument/2006/relationships" r:id="rId35" tgtFrame="_blank"/>
          <a:extLst>
            <a:ext uri="{FF2B5EF4-FFF2-40B4-BE49-F238E27FC236}">
              <a16:creationId xmlns:a16="http://schemas.microsoft.com/office/drawing/2014/main" xmlns="" id="{0B4ACFD0-2F08-4418-A4C3-7555369B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2470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333375</xdr:colOff>
      <xdr:row>83</xdr:row>
      <xdr:rowOff>104775</xdr:rowOff>
    </xdr:to>
    <xdr:pic>
      <xdr:nvPicPr>
        <xdr:cNvPr id="36" name="Picture 35" descr="https://www.followthemoney.org/themes/ftmgreen/images/mag-glass-icon.png">
          <a:hlinkClick xmlns:r="http://schemas.openxmlformats.org/officeDocument/2006/relationships" r:id="rId36" tgtFrame="_blank"/>
          <a:extLst>
            <a:ext uri="{FF2B5EF4-FFF2-40B4-BE49-F238E27FC236}">
              <a16:creationId xmlns:a16="http://schemas.microsoft.com/office/drawing/2014/main" xmlns="" id="{1865936D-565D-467D-9A4A-F69D3FF7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8545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333375</xdr:colOff>
      <xdr:row>21</xdr:row>
      <xdr:rowOff>104775</xdr:rowOff>
    </xdr:to>
    <xdr:pic>
      <xdr:nvPicPr>
        <xdr:cNvPr id="37" name="Picture 36" descr="https://www.followthemoney.org/themes/ftmgreen/images/mag-glass-icon.png">
          <a:hlinkClick xmlns:r="http://schemas.openxmlformats.org/officeDocument/2006/relationships" r:id="rId37" tgtFrame="_blank"/>
          <a:extLst>
            <a:ext uri="{FF2B5EF4-FFF2-40B4-BE49-F238E27FC236}">
              <a16:creationId xmlns:a16="http://schemas.microsoft.com/office/drawing/2014/main" xmlns="" id="{7AD9FD7A-976A-40E3-8B25-2CD6D016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4343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178</xdr:row>
      <xdr:rowOff>0</xdr:rowOff>
    </xdr:from>
    <xdr:to>
      <xdr:col>7</xdr:col>
      <xdr:colOff>333375</xdr:colOff>
      <xdr:row>179</xdr:row>
      <xdr:rowOff>104775</xdr:rowOff>
    </xdr:to>
    <xdr:pic>
      <xdr:nvPicPr>
        <xdr:cNvPr id="38" name="Picture 37" descr="https://www.followthemoney.org/themes/ftmgreen/images/mag-glass-icon.png">
          <a:hlinkClick xmlns:r="http://schemas.openxmlformats.org/officeDocument/2006/relationships" r:id="rId38" tgtFrame="_blank"/>
          <a:extLst>
            <a:ext uri="{FF2B5EF4-FFF2-40B4-BE49-F238E27FC236}">
              <a16:creationId xmlns:a16="http://schemas.microsoft.com/office/drawing/2014/main" xmlns="" id="{9861D042-4128-4DCC-A7BA-A7A4ED12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8871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333375</xdr:colOff>
      <xdr:row>132</xdr:row>
      <xdr:rowOff>104775</xdr:rowOff>
    </xdr:to>
    <xdr:pic>
      <xdr:nvPicPr>
        <xdr:cNvPr id="39" name="Picture 38" descr="https://www.followthemoney.org/themes/ftmgreen/images/mag-glass-icon.png">
          <a:hlinkClick xmlns:r="http://schemas.openxmlformats.org/officeDocument/2006/relationships" r:id="rId39" tgtFrame="_blank"/>
          <a:extLst>
            <a:ext uri="{FF2B5EF4-FFF2-40B4-BE49-F238E27FC236}">
              <a16:creationId xmlns:a16="http://schemas.microsoft.com/office/drawing/2014/main" xmlns="" id="{2BAA5EFD-F34C-4154-B602-32A430D3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9498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333375</xdr:colOff>
      <xdr:row>171</xdr:row>
      <xdr:rowOff>104775</xdr:rowOff>
    </xdr:to>
    <xdr:pic>
      <xdr:nvPicPr>
        <xdr:cNvPr id="40" name="Picture 39" descr="https://www.followthemoney.org/themes/ftmgreen/images/mag-glass-icon.png">
          <a:hlinkClick xmlns:r="http://schemas.openxmlformats.org/officeDocument/2006/relationships" r:id="rId40" tgtFrame="_blank"/>
          <a:extLst>
            <a:ext uri="{FF2B5EF4-FFF2-40B4-BE49-F238E27FC236}">
              <a16:creationId xmlns:a16="http://schemas.microsoft.com/office/drawing/2014/main" xmlns="" id="{1157E9C1-7B86-4031-81D2-768B8F72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7042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333375</xdr:colOff>
      <xdr:row>178</xdr:row>
      <xdr:rowOff>104775</xdr:rowOff>
    </xdr:to>
    <xdr:pic>
      <xdr:nvPicPr>
        <xdr:cNvPr id="41" name="Picture 40" descr="https://www.followthemoney.org/themes/ftmgreen/images/mag-glass-icon.png">
          <a:hlinkClick xmlns:r="http://schemas.openxmlformats.org/officeDocument/2006/relationships" r:id="rId41" tgtFrame="_blank"/>
          <a:extLst>
            <a:ext uri="{FF2B5EF4-FFF2-40B4-BE49-F238E27FC236}">
              <a16:creationId xmlns:a16="http://schemas.microsoft.com/office/drawing/2014/main" xmlns="" id="{CA34224E-FCB4-4ECA-9D6F-5E5F223F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8642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333375</xdr:colOff>
      <xdr:row>92</xdr:row>
      <xdr:rowOff>104775</xdr:rowOff>
    </xdr:to>
    <xdr:pic>
      <xdr:nvPicPr>
        <xdr:cNvPr id="42" name="Picture 41" descr="https://www.followthemoney.org/themes/ftmgreen/images/mag-glass-icon.png">
          <a:hlinkClick xmlns:r="http://schemas.openxmlformats.org/officeDocument/2006/relationships" r:id="rId42" tgtFrame="_blank"/>
          <a:extLst>
            <a:ext uri="{FF2B5EF4-FFF2-40B4-BE49-F238E27FC236}">
              <a16:creationId xmlns:a16="http://schemas.microsoft.com/office/drawing/2014/main" xmlns="" id="{03DB577B-A800-4D0D-A9D9-9CDFBCF1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0602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333375</xdr:colOff>
      <xdr:row>152</xdr:row>
      <xdr:rowOff>104775</xdr:rowOff>
    </xdr:to>
    <xdr:pic>
      <xdr:nvPicPr>
        <xdr:cNvPr id="43" name="Picture 42" descr="https://www.followthemoney.org/themes/ftmgreen/images/mag-glass-icon.png">
          <a:hlinkClick xmlns:r="http://schemas.openxmlformats.org/officeDocument/2006/relationships" r:id="rId43" tgtFrame="_blank"/>
          <a:extLst>
            <a:ext uri="{FF2B5EF4-FFF2-40B4-BE49-F238E27FC236}">
              <a16:creationId xmlns:a16="http://schemas.microsoft.com/office/drawing/2014/main" xmlns="" id="{B07A44BE-0ACB-49F3-9E98-C7BA1FE6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3385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46</xdr:row>
      <xdr:rowOff>104775</xdr:rowOff>
    </xdr:to>
    <xdr:pic>
      <xdr:nvPicPr>
        <xdr:cNvPr id="44" name="Picture 43" descr="https://www.followthemoney.org/themes/ftmgreen/images/mag-glass-icon.png">
          <a:hlinkClick xmlns:r="http://schemas.openxmlformats.org/officeDocument/2006/relationships" r:id="rId44" tgtFrame="_blank"/>
          <a:extLst>
            <a:ext uri="{FF2B5EF4-FFF2-40B4-BE49-F238E27FC236}">
              <a16:creationId xmlns:a16="http://schemas.microsoft.com/office/drawing/2014/main" xmlns="" id="{0C7C2B63-14B6-4AEC-B169-DF801D4F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0058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333375</xdr:colOff>
      <xdr:row>95</xdr:row>
      <xdr:rowOff>104775</xdr:rowOff>
    </xdr:to>
    <xdr:pic>
      <xdr:nvPicPr>
        <xdr:cNvPr id="45" name="Picture 44" descr="https://www.followthemoney.org/themes/ftmgreen/images/mag-glass-icon.png">
          <a:hlinkClick xmlns:r="http://schemas.openxmlformats.org/officeDocument/2006/relationships" r:id="rId45" tgtFrame="_blank"/>
          <a:extLst>
            <a:ext uri="{FF2B5EF4-FFF2-40B4-BE49-F238E27FC236}">
              <a16:creationId xmlns:a16="http://schemas.microsoft.com/office/drawing/2014/main" xmlns="" id="{4607559B-DA88-4B7B-BD3A-8CAA6876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1288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333375</xdr:colOff>
      <xdr:row>156</xdr:row>
      <xdr:rowOff>104775</xdr:rowOff>
    </xdr:to>
    <xdr:pic>
      <xdr:nvPicPr>
        <xdr:cNvPr id="46" name="Picture 45" descr="https://www.followthemoney.org/themes/ftmgreen/images/mag-glass-icon.png">
          <a:hlinkClick xmlns:r="http://schemas.openxmlformats.org/officeDocument/2006/relationships" r:id="rId46" tgtFrame="_blank"/>
          <a:extLst>
            <a:ext uri="{FF2B5EF4-FFF2-40B4-BE49-F238E27FC236}">
              <a16:creationId xmlns:a16="http://schemas.microsoft.com/office/drawing/2014/main" xmlns="" id="{F20B5922-ECE8-4DCD-910E-5DE55F98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4299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333375</xdr:colOff>
      <xdr:row>38</xdr:row>
      <xdr:rowOff>104775</xdr:rowOff>
    </xdr:to>
    <xdr:pic>
      <xdr:nvPicPr>
        <xdr:cNvPr id="47" name="Picture 46" descr="https://www.followthemoney.org/themes/ftmgreen/images/mag-glass-icon.png">
          <a:hlinkClick xmlns:r="http://schemas.openxmlformats.org/officeDocument/2006/relationships" r:id="rId47" tgtFrame="_blank"/>
          <a:extLst>
            <a:ext uri="{FF2B5EF4-FFF2-40B4-BE49-F238E27FC236}">
              <a16:creationId xmlns:a16="http://schemas.microsoft.com/office/drawing/2014/main" xmlns="" id="{F6315680-A369-4C58-8F6D-4FB2879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8229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22</xdr:row>
      <xdr:rowOff>104775</xdr:rowOff>
    </xdr:to>
    <xdr:pic>
      <xdr:nvPicPr>
        <xdr:cNvPr id="48" name="Picture 47" descr="https://www.followthemoney.org/themes/ftmgreen/images/mag-glass-icon.png">
          <a:hlinkClick xmlns:r="http://schemas.openxmlformats.org/officeDocument/2006/relationships" r:id="rId48" tgtFrame="_blank"/>
          <a:extLst>
            <a:ext uri="{FF2B5EF4-FFF2-40B4-BE49-F238E27FC236}">
              <a16:creationId xmlns:a16="http://schemas.microsoft.com/office/drawing/2014/main" xmlns="" id="{66A7E292-B820-46F8-AA7C-4555C4C3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4572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333375</xdr:colOff>
      <xdr:row>61</xdr:row>
      <xdr:rowOff>104775</xdr:rowOff>
    </xdr:to>
    <xdr:pic>
      <xdr:nvPicPr>
        <xdr:cNvPr id="49" name="Picture 48" descr="https://www.followthemoney.org/themes/ftmgreen/images/mag-glass-icon.png">
          <a:hlinkClick xmlns:r="http://schemas.openxmlformats.org/officeDocument/2006/relationships" r:id="rId49" tgtFrame="_blank"/>
          <a:extLst>
            <a:ext uri="{FF2B5EF4-FFF2-40B4-BE49-F238E27FC236}">
              <a16:creationId xmlns:a16="http://schemas.microsoft.com/office/drawing/2014/main" xmlns="" id="{585763C9-96E9-43D2-BDFC-6D6BC940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3515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333375</xdr:colOff>
      <xdr:row>76</xdr:row>
      <xdr:rowOff>104775</xdr:rowOff>
    </xdr:to>
    <xdr:pic>
      <xdr:nvPicPr>
        <xdr:cNvPr id="50" name="Picture 49" descr="https://www.followthemoney.org/themes/ftmgreen/images/mag-glass-icon.png">
          <a:hlinkClick xmlns:r="http://schemas.openxmlformats.org/officeDocument/2006/relationships" r:id="rId50" tgtFrame="_blank"/>
          <a:extLst>
            <a:ext uri="{FF2B5EF4-FFF2-40B4-BE49-F238E27FC236}">
              <a16:creationId xmlns:a16="http://schemas.microsoft.com/office/drawing/2014/main" xmlns="" id="{F85D8C1C-40A6-4AE7-8943-48560F8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6944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333375</xdr:colOff>
      <xdr:row>126</xdr:row>
      <xdr:rowOff>104775</xdr:rowOff>
    </xdr:to>
    <xdr:pic>
      <xdr:nvPicPr>
        <xdr:cNvPr id="51" name="Picture 50" descr="https://www.followthemoney.org/themes/ftmgreen/images/mag-glass-icon.png">
          <a:hlinkClick xmlns:r="http://schemas.openxmlformats.org/officeDocument/2006/relationships" r:id="rId51" tgtFrame="_blank"/>
          <a:extLst>
            <a:ext uri="{FF2B5EF4-FFF2-40B4-BE49-F238E27FC236}">
              <a16:creationId xmlns:a16="http://schemas.microsoft.com/office/drawing/2014/main" xmlns="" id="{CDD076F1-A908-4CF4-85DD-2C0F4DE7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8127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66</xdr:row>
      <xdr:rowOff>104775</xdr:rowOff>
    </xdr:to>
    <xdr:pic>
      <xdr:nvPicPr>
        <xdr:cNvPr id="52" name="Picture 51" descr="https://www.followthemoney.org/themes/ftmgreen/images/mag-glass-icon.png">
          <a:hlinkClick xmlns:r="http://schemas.openxmlformats.org/officeDocument/2006/relationships" r:id="rId52" tgtFrame="_blank"/>
          <a:extLst>
            <a:ext uri="{FF2B5EF4-FFF2-40B4-BE49-F238E27FC236}">
              <a16:creationId xmlns:a16="http://schemas.microsoft.com/office/drawing/2014/main" xmlns="" id="{1A716D0E-6EFD-45EA-85F6-86E0B347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4658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333375</xdr:colOff>
      <xdr:row>58</xdr:row>
      <xdr:rowOff>104775</xdr:rowOff>
    </xdr:to>
    <xdr:pic>
      <xdr:nvPicPr>
        <xdr:cNvPr id="53" name="Picture 52" descr="https://www.followthemoney.org/themes/ftmgreen/images/mag-glass-icon.png">
          <a:hlinkClick xmlns:r="http://schemas.openxmlformats.org/officeDocument/2006/relationships" r:id="rId53" tgtFrame="_blank"/>
          <a:extLst>
            <a:ext uri="{FF2B5EF4-FFF2-40B4-BE49-F238E27FC236}">
              <a16:creationId xmlns:a16="http://schemas.microsoft.com/office/drawing/2014/main" xmlns="" id="{D92E9681-A220-4835-8AB3-DC2F942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2830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333375</xdr:colOff>
      <xdr:row>154</xdr:row>
      <xdr:rowOff>104775</xdr:rowOff>
    </xdr:to>
    <xdr:pic>
      <xdr:nvPicPr>
        <xdr:cNvPr id="54" name="Picture 53" descr="https://www.followthemoney.org/themes/ftmgreen/images/mag-glass-icon.png">
          <a:hlinkClick xmlns:r="http://schemas.openxmlformats.org/officeDocument/2006/relationships" r:id="rId54" tgtFrame="_blank"/>
          <a:extLst>
            <a:ext uri="{FF2B5EF4-FFF2-40B4-BE49-F238E27FC236}">
              <a16:creationId xmlns:a16="http://schemas.microsoft.com/office/drawing/2014/main" xmlns="" id="{B61DAD8F-B481-4AF8-920D-C09A5C68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3842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333375</xdr:colOff>
      <xdr:row>150</xdr:row>
      <xdr:rowOff>104775</xdr:rowOff>
    </xdr:to>
    <xdr:pic>
      <xdr:nvPicPr>
        <xdr:cNvPr id="55" name="Picture 54" descr="https://www.followthemoney.org/themes/ftmgreen/images/mag-glass-icon.png">
          <a:hlinkClick xmlns:r="http://schemas.openxmlformats.org/officeDocument/2006/relationships" r:id="rId55" tgtFrame="_blank"/>
          <a:extLst>
            <a:ext uri="{FF2B5EF4-FFF2-40B4-BE49-F238E27FC236}">
              <a16:creationId xmlns:a16="http://schemas.microsoft.com/office/drawing/2014/main" xmlns="" id="{9E138DC5-1EC3-4995-80F0-29C23D29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2927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53</xdr:row>
      <xdr:rowOff>104775</xdr:rowOff>
    </xdr:to>
    <xdr:pic>
      <xdr:nvPicPr>
        <xdr:cNvPr id="56" name="Picture 55" descr="https://www.followthemoney.org/themes/ftmgreen/images/mag-glass-icon.png">
          <a:hlinkClick xmlns:r="http://schemas.openxmlformats.org/officeDocument/2006/relationships" r:id="rId56" tgtFrame="_blank"/>
          <a:extLst>
            <a:ext uri="{FF2B5EF4-FFF2-40B4-BE49-F238E27FC236}">
              <a16:creationId xmlns:a16="http://schemas.microsoft.com/office/drawing/2014/main" xmlns="" id="{ED67E1F3-38AE-4739-9E58-C318F11F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1687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45</xdr:row>
      <xdr:rowOff>104775</xdr:rowOff>
    </xdr:to>
    <xdr:pic>
      <xdr:nvPicPr>
        <xdr:cNvPr id="57" name="Picture 56" descr="https://www.followthemoney.org/themes/ftmgreen/images/mag-glass-icon.png">
          <a:hlinkClick xmlns:r="http://schemas.openxmlformats.org/officeDocument/2006/relationships" r:id="rId57" tgtFrame="_blank"/>
          <a:extLst>
            <a:ext uri="{FF2B5EF4-FFF2-40B4-BE49-F238E27FC236}">
              <a16:creationId xmlns:a16="http://schemas.microsoft.com/office/drawing/2014/main" xmlns="" id="{5B2E46E4-93BB-4771-BD58-DADF9B0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9829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7</xdr:col>
      <xdr:colOff>333375</xdr:colOff>
      <xdr:row>180</xdr:row>
      <xdr:rowOff>104775</xdr:rowOff>
    </xdr:to>
    <xdr:pic>
      <xdr:nvPicPr>
        <xdr:cNvPr id="58" name="Picture 57" descr="https://www.followthemoney.org/themes/ftmgreen/images/mag-glass-icon.png">
          <a:hlinkClick xmlns:r="http://schemas.openxmlformats.org/officeDocument/2006/relationships" r:id="rId58" tgtFrame="_blank"/>
          <a:extLst>
            <a:ext uri="{FF2B5EF4-FFF2-40B4-BE49-F238E27FC236}">
              <a16:creationId xmlns:a16="http://schemas.microsoft.com/office/drawing/2014/main" xmlns="" id="{64FA02A2-0689-40B3-9798-4C0CC5C9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9100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333375</xdr:colOff>
      <xdr:row>160</xdr:row>
      <xdr:rowOff>104775</xdr:rowOff>
    </xdr:to>
    <xdr:pic>
      <xdr:nvPicPr>
        <xdr:cNvPr id="59" name="Picture 58" descr="https://www.followthemoney.org/themes/ftmgreen/images/mag-glass-icon.png">
          <a:hlinkClick xmlns:r="http://schemas.openxmlformats.org/officeDocument/2006/relationships" r:id="rId59" tgtFrame="_blank"/>
          <a:extLst>
            <a:ext uri="{FF2B5EF4-FFF2-40B4-BE49-F238E27FC236}">
              <a16:creationId xmlns:a16="http://schemas.microsoft.com/office/drawing/2014/main" xmlns="" id="{65ACAF52-617B-4FED-A681-2F6178AA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5213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17</xdr:row>
      <xdr:rowOff>104775</xdr:rowOff>
    </xdr:to>
    <xdr:pic>
      <xdr:nvPicPr>
        <xdr:cNvPr id="60" name="Picture 59" descr="https://www.followthemoney.org/themes/ftmgreen/images/mag-glass-icon.png">
          <a:hlinkClick xmlns:r="http://schemas.openxmlformats.org/officeDocument/2006/relationships" r:id="rId60" tgtFrame="_blank"/>
          <a:extLst>
            <a:ext uri="{FF2B5EF4-FFF2-40B4-BE49-F238E27FC236}">
              <a16:creationId xmlns:a16="http://schemas.microsoft.com/office/drawing/2014/main" xmlns="" id="{4B0369EA-6658-4091-84E1-E105D6E3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429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333375</xdr:colOff>
      <xdr:row>60</xdr:row>
      <xdr:rowOff>104775</xdr:rowOff>
    </xdr:to>
    <xdr:pic>
      <xdr:nvPicPr>
        <xdr:cNvPr id="61" name="Picture 60" descr="https://www.followthemoney.org/themes/ftmgreen/images/mag-glass-icon.png">
          <a:hlinkClick xmlns:r="http://schemas.openxmlformats.org/officeDocument/2006/relationships" r:id="rId61" tgtFrame="_blank"/>
          <a:extLst>
            <a:ext uri="{FF2B5EF4-FFF2-40B4-BE49-F238E27FC236}">
              <a16:creationId xmlns:a16="http://schemas.microsoft.com/office/drawing/2014/main" xmlns="" id="{C026D0D1-F727-4EFF-A93C-48355DE3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3287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67</xdr:row>
      <xdr:rowOff>104775</xdr:rowOff>
    </xdr:to>
    <xdr:pic>
      <xdr:nvPicPr>
        <xdr:cNvPr id="62" name="Picture 61" descr="https://www.followthemoney.org/themes/ftmgreen/images/mag-glass-icon.png">
          <a:hlinkClick xmlns:r="http://schemas.openxmlformats.org/officeDocument/2006/relationships" r:id="rId62" tgtFrame="_blank"/>
          <a:extLst>
            <a:ext uri="{FF2B5EF4-FFF2-40B4-BE49-F238E27FC236}">
              <a16:creationId xmlns:a16="http://schemas.microsoft.com/office/drawing/2014/main" xmlns="" id="{EC0CBF55-3C10-4C15-97DA-B58A9120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4887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333375</xdr:colOff>
      <xdr:row>85</xdr:row>
      <xdr:rowOff>104775</xdr:rowOff>
    </xdr:to>
    <xdr:pic>
      <xdr:nvPicPr>
        <xdr:cNvPr id="63" name="Picture 62" descr="https://www.followthemoney.org/themes/ftmgreen/images/mag-glass-icon.png">
          <a:hlinkClick xmlns:r="http://schemas.openxmlformats.org/officeDocument/2006/relationships" r:id="rId63" tgtFrame="_blank"/>
          <a:extLst>
            <a:ext uri="{FF2B5EF4-FFF2-40B4-BE49-F238E27FC236}">
              <a16:creationId xmlns:a16="http://schemas.microsoft.com/office/drawing/2014/main" xmlns="" id="{A1496EEA-F8AD-4842-AF0B-542FEA00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9002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44</xdr:row>
      <xdr:rowOff>104775</xdr:rowOff>
    </xdr:to>
    <xdr:pic>
      <xdr:nvPicPr>
        <xdr:cNvPr id="64" name="Picture 63" descr="https://www.followthemoney.org/themes/ftmgreen/images/mag-glass-icon.png">
          <a:hlinkClick xmlns:r="http://schemas.openxmlformats.org/officeDocument/2006/relationships" r:id="rId64" tgtFrame="_blank"/>
          <a:extLst>
            <a:ext uri="{FF2B5EF4-FFF2-40B4-BE49-F238E27FC236}">
              <a16:creationId xmlns:a16="http://schemas.microsoft.com/office/drawing/2014/main" xmlns="" id="{E18FA474-E14E-466B-8254-F2E02792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9601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333375</xdr:colOff>
      <xdr:row>135</xdr:row>
      <xdr:rowOff>104775</xdr:rowOff>
    </xdr:to>
    <xdr:pic>
      <xdr:nvPicPr>
        <xdr:cNvPr id="65" name="Picture 64" descr="https://www.followthemoney.org/themes/ftmgreen/images/mag-glass-icon.png">
          <a:hlinkClick xmlns:r="http://schemas.openxmlformats.org/officeDocument/2006/relationships" r:id="rId65" tgtFrame="_blank"/>
          <a:extLst>
            <a:ext uri="{FF2B5EF4-FFF2-40B4-BE49-F238E27FC236}">
              <a16:creationId xmlns:a16="http://schemas.microsoft.com/office/drawing/2014/main" xmlns="" id="{771EED08-E54C-49CA-AC3F-EE19CECC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0184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333375</xdr:colOff>
      <xdr:row>9</xdr:row>
      <xdr:rowOff>104775</xdr:rowOff>
    </xdr:to>
    <xdr:pic>
      <xdr:nvPicPr>
        <xdr:cNvPr id="66" name="Picture 65" descr="https://www.followthemoney.org/themes/ftmgreen/images/mag-glass-icon.png">
          <a:hlinkClick xmlns:r="http://schemas.openxmlformats.org/officeDocument/2006/relationships" r:id="rId66" tgtFrame="_blank"/>
          <a:extLst>
            <a:ext uri="{FF2B5EF4-FFF2-40B4-BE49-F238E27FC236}">
              <a16:creationId xmlns:a16="http://schemas.microsoft.com/office/drawing/2014/main" xmlns="" id="{74088796-ECED-4470-AC87-0A6D68ED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600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333375</xdr:colOff>
      <xdr:row>33</xdr:row>
      <xdr:rowOff>104775</xdr:rowOff>
    </xdr:to>
    <xdr:pic>
      <xdr:nvPicPr>
        <xdr:cNvPr id="67" name="Picture 66" descr="https://www.followthemoney.org/themes/ftmgreen/images/mag-glass-icon.png">
          <a:hlinkClick xmlns:r="http://schemas.openxmlformats.org/officeDocument/2006/relationships" r:id="rId67" tgtFrame="_blank"/>
          <a:extLst>
            <a:ext uri="{FF2B5EF4-FFF2-40B4-BE49-F238E27FC236}">
              <a16:creationId xmlns:a16="http://schemas.microsoft.com/office/drawing/2014/main" xmlns="" id="{391A6370-ECF9-469A-BFD3-E0BCA7B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7086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26</xdr:row>
      <xdr:rowOff>104775</xdr:rowOff>
    </xdr:to>
    <xdr:pic>
      <xdr:nvPicPr>
        <xdr:cNvPr id="68" name="Picture 67" descr="https://www.followthemoney.org/themes/ftmgreen/images/mag-glass-icon.png">
          <a:hlinkClick xmlns:r="http://schemas.openxmlformats.org/officeDocument/2006/relationships" r:id="rId68" tgtFrame="_blank"/>
          <a:extLst>
            <a:ext uri="{FF2B5EF4-FFF2-40B4-BE49-F238E27FC236}">
              <a16:creationId xmlns:a16="http://schemas.microsoft.com/office/drawing/2014/main" xmlns="" id="{EA11F068-2F96-42A0-8E8C-523EC4E7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5486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333375</xdr:colOff>
      <xdr:row>35</xdr:row>
      <xdr:rowOff>104775</xdr:rowOff>
    </xdr:to>
    <xdr:pic>
      <xdr:nvPicPr>
        <xdr:cNvPr id="69" name="Picture 68" descr="https://www.followthemoney.org/themes/ftmgreen/images/mag-glass-icon.png">
          <a:hlinkClick xmlns:r="http://schemas.openxmlformats.org/officeDocument/2006/relationships" r:id="rId69" tgtFrame="_blank"/>
          <a:extLst>
            <a:ext uri="{FF2B5EF4-FFF2-40B4-BE49-F238E27FC236}">
              <a16:creationId xmlns:a16="http://schemas.microsoft.com/office/drawing/2014/main" xmlns="" id="{6373C4AE-2C82-4053-8B27-3935618B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7543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333375</xdr:colOff>
      <xdr:row>123</xdr:row>
      <xdr:rowOff>95250</xdr:rowOff>
    </xdr:to>
    <xdr:pic>
      <xdr:nvPicPr>
        <xdr:cNvPr id="70" name="Picture 69" descr="https://www.followthemoney.org/themes/ftmgreen/images/mag-glass-icon.png">
          <a:hlinkClick xmlns:r="http://schemas.openxmlformats.org/officeDocument/2006/relationships" r:id="rId70" tgtFrame="_blank"/>
          <a:extLst>
            <a:ext uri="{FF2B5EF4-FFF2-40B4-BE49-F238E27FC236}">
              <a16:creationId xmlns:a16="http://schemas.microsoft.com/office/drawing/2014/main" xmlns="" id="{FAD84C91-C3FD-4C8D-A437-1A68D2A2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7432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333375</xdr:colOff>
      <xdr:row>93</xdr:row>
      <xdr:rowOff>104775</xdr:rowOff>
    </xdr:to>
    <xdr:pic>
      <xdr:nvPicPr>
        <xdr:cNvPr id="71" name="Picture 70" descr="https://www.followthemoney.org/themes/ftmgreen/images/mag-glass-icon.png">
          <a:hlinkClick xmlns:r="http://schemas.openxmlformats.org/officeDocument/2006/relationships" r:id="rId71" tgtFrame="_blank"/>
          <a:extLst>
            <a:ext uri="{FF2B5EF4-FFF2-40B4-BE49-F238E27FC236}">
              <a16:creationId xmlns:a16="http://schemas.microsoft.com/office/drawing/2014/main" xmlns="" id="{72AA5A8F-2645-4FA0-8B06-024B1C37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0831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333375</xdr:colOff>
      <xdr:row>120</xdr:row>
      <xdr:rowOff>104775</xdr:rowOff>
    </xdr:to>
    <xdr:pic>
      <xdr:nvPicPr>
        <xdr:cNvPr id="72" name="Picture 71" descr="https://www.followthemoney.org/themes/ftmgreen/images/mag-glass-icon.png">
          <a:hlinkClick xmlns:r="http://schemas.openxmlformats.org/officeDocument/2006/relationships" r:id="rId72" tgtFrame="_blank"/>
          <a:extLst>
            <a:ext uri="{FF2B5EF4-FFF2-40B4-BE49-F238E27FC236}">
              <a16:creationId xmlns:a16="http://schemas.microsoft.com/office/drawing/2014/main" xmlns="" id="{FF9E8E62-3CC4-4745-9FFC-40D70280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6736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333375</xdr:colOff>
      <xdr:row>30</xdr:row>
      <xdr:rowOff>104775</xdr:rowOff>
    </xdr:to>
    <xdr:pic>
      <xdr:nvPicPr>
        <xdr:cNvPr id="73" name="Picture 72" descr="https://www.followthemoney.org/themes/ftmgreen/images/mag-glass-icon.png">
          <a:hlinkClick xmlns:r="http://schemas.openxmlformats.org/officeDocument/2006/relationships" r:id="rId73" tgtFrame="_blank"/>
          <a:extLst>
            <a:ext uri="{FF2B5EF4-FFF2-40B4-BE49-F238E27FC236}">
              <a16:creationId xmlns:a16="http://schemas.microsoft.com/office/drawing/2014/main" xmlns="" id="{DF376CDF-06F4-4058-8705-B89FD44A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6400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333375</xdr:colOff>
      <xdr:row>71</xdr:row>
      <xdr:rowOff>104775</xdr:rowOff>
    </xdr:to>
    <xdr:pic>
      <xdr:nvPicPr>
        <xdr:cNvPr id="74" name="Picture 73" descr="https://www.followthemoney.org/themes/ftmgreen/images/mag-glass-icon.png">
          <a:hlinkClick xmlns:r="http://schemas.openxmlformats.org/officeDocument/2006/relationships" r:id="rId74" tgtFrame="_blank"/>
          <a:extLst>
            <a:ext uri="{FF2B5EF4-FFF2-40B4-BE49-F238E27FC236}">
              <a16:creationId xmlns:a16="http://schemas.microsoft.com/office/drawing/2014/main" xmlns="" id="{4C24449D-1F32-4BB3-9DD7-1CDB81D4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5801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333375</xdr:colOff>
      <xdr:row>29</xdr:row>
      <xdr:rowOff>104775</xdr:rowOff>
    </xdr:to>
    <xdr:pic>
      <xdr:nvPicPr>
        <xdr:cNvPr id="75" name="Picture 74" descr="https://www.followthemoney.org/themes/ftmgreen/images/mag-glass-icon.png">
          <a:hlinkClick xmlns:r="http://schemas.openxmlformats.org/officeDocument/2006/relationships" r:id="rId75" tgtFrame="_blank"/>
          <a:extLst>
            <a:ext uri="{FF2B5EF4-FFF2-40B4-BE49-F238E27FC236}">
              <a16:creationId xmlns:a16="http://schemas.microsoft.com/office/drawing/2014/main" xmlns="" id="{7E71D632-1728-4DC4-B0CE-87C95D82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6172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333375</xdr:colOff>
      <xdr:row>142</xdr:row>
      <xdr:rowOff>104775</xdr:rowOff>
    </xdr:to>
    <xdr:pic>
      <xdr:nvPicPr>
        <xdr:cNvPr id="76" name="Picture 75" descr="https://www.followthemoney.org/themes/ftmgreen/images/mag-glass-icon.png">
          <a:hlinkClick xmlns:r="http://schemas.openxmlformats.org/officeDocument/2006/relationships" r:id="rId76" tgtFrame="_blank"/>
          <a:extLst>
            <a:ext uri="{FF2B5EF4-FFF2-40B4-BE49-F238E27FC236}">
              <a16:creationId xmlns:a16="http://schemas.microsoft.com/office/drawing/2014/main" xmlns="" id="{4CD10D5D-652A-4F60-811B-77070D1B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1099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333375</xdr:colOff>
      <xdr:row>43</xdr:row>
      <xdr:rowOff>104775</xdr:rowOff>
    </xdr:to>
    <xdr:pic>
      <xdr:nvPicPr>
        <xdr:cNvPr id="77" name="Picture 76" descr="https://www.followthemoney.org/themes/ftmgreen/images/mag-glass-icon.png">
          <a:hlinkClick xmlns:r="http://schemas.openxmlformats.org/officeDocument/2006/relationships" r:id="rId77" tgtFrame="_blank"/>
          <a:extLst>
            <a:ext uri="{FF2B5EF4-FFF2-40B4-BE49-F238E27FC236}">
              <a16:creationId xmlns:a16="http://schemas.microsoft.com/office/drawing/2014/main" xmlns="" id="{00E49652-9FC8-475F-AAAF-A2A3C753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9372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333375</xdr:colOff>
      <xdr:row>136</xdr:row>
      <xdr:rowOff>104775</xdr:rowOff>
    </xdr:to>
    <xdr:pic>
      <xdr:nvPicPr>
        <xdr:cNvPr id="78" name="Picture 77" descr="https://www.followthemoney.org/themes/ftmgreen/images/mag-glass-icon.png">
          <a:hlinkClick xmlns:r="http://schemas.openxmlformats.org/officeDocument/2006/relationships" r:id="rId78" tgtFrame="_blank"/>
          <a:extLst>
            <a:ext uri="{FF2B5EF4-FFF2-40B4-BE49-F238E27FC236}">
              <a16:creationId xmlns:a16="http://schemas.microsoft.com/office/drawing/2014/main" xmlns="" id="{A222400D-CB0E-431E-8357-CBE931B8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0413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333375</xdr:colOff>
      <xdr:row>62</xdr:row>
      <xdr:rowOff>104775</xdr:rowOff>
    </xdr:to>
    <xdr:pic>
      <xdr:nvPicPr>
        <xdr:cNvPr id="79" name="Picture 78" descr="https://www.followthemoney.org/themes/ftmgreen/images/mag-glass-icon.png">
          <a:hlinkClick xmlns:r="http://schemas.openxmlformats.org/officeDocument/2006/relationships" r:id="rId79" tgtFrame="_blank"/>
          <a:extLst>
            <a:ext uri="{FF2B5EF4-FFF2-40B4-BE49-F238E27FC236}">
              <a16:creationId xmlns:a16="http://schemas.microsoft.com/office/drawing/2014/main" xmlns="" id="{BE23DA34-7C37-40DD-9E06-D85EC6CA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3744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7</xdr:col>
      <xdr:colOff>333375</xdr:colOff>
      <xdr:row>173</xdr:row>
      <xdr:rowOff>104775</xdr:rowOff>
    </xdr:to>
    <xdr:pic>
      <xdr:nvPicPr>
        <xdr:cNvPr id="80" name="Picture 79" descr="https://www.followthemoney.org/themes/ftmgreen/images/mag-glass-icon.png">
          <a:hlinkClick xmlns:r="http://schemas.openxmlformats.org/officeDocument/2006/relationships" r:id="rId80" tgtFrame="_blank"/>
          <a:extLst>
            <a:ext uri="{FF2B5EF4-FFF2-40B4-BE49-F238E27FC236}">
              <a16:creationId xmlns:a16="http://schemas.microsoft.com/office/drawing/2014/main" xmlns="" id="{614E143F-35AE-4FBE-B532-A92283E7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7499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333375</xdr:colOff>
      <xdr:row>127</xdr:row>
      <xdr:rowOff>104775</xdr:rowOff>
    </xdr:to>
    <xdr:pic>
      <xdr:nvPicPr>
        <xdr:cNvPr id="81" name="Picture 80" descr="https://www.followthemoney.org/themes/ftmgreen/images/mag-glass-icon.png">
          <a:hlinkClick xmlns:r="http://schemas.openxmlformats.org/officeDocument/2006/relationships" r:id="rId81" tgtFrame="_blank"/>
          <a:extLst>
            <a:ext uri="{FF2B5EF4-FFF2-40B4-BE49-F238E27FC236}">
              <a16:creationId xmlns:a16="http://schemas.microsoft.com/office/drawing/2014/main" xmlns="" id="{2F9C164E-3C13-4BF8-95DB-8C72C323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8355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333375</xdr:colOff>
      <xdr:row>128</xdr:row>
      <xdr:rowOff>104775</xdr:rowOff>
    </xdr:to>
    <xdr:pic>
      <xdr:nvPicPr>
        <xdr:cNvPr id="82" name="Picture 81" descr="https://www.followthemoney.org/themes/ftmgreen/images/mag-glass-icon.png">
          <a:hlinkClick xmlns:r="http://schemas.openxmlformats.org/officeDocument/2006/relationships" r:id="rId82" tgtFrame="_blank"/>
          <a:extLst>
            <a:ext uri="{FF2B5EF4-FFF2-40B4-BE49-F238E27FC236}">
              <a16:creationId xmlns:a16="http://schemas.microsoft.com/office/drawing/2014/main" xmlns="" id="{57280251-86A9-4731-AD09-7E668C46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8584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333375</xdr:colOff>
      <xdr:row>81</xdr:row>
      <xdr:rowOff>104775</xdr:rowOff>
    </xdr:to>
    <xdr:pic>
      <xdr:nvPicPr>
        <xdr:cNvPr id="83" name="Picture 82" descr="https://www.followthemoney.org/themes/ftmgreen/images/mag-glass-icon.png">
          <a:hlinkClick xmlns:r="http://schemas.openxmlformats.org/officeDocument/2006/relationships" r:id="rId83" tgtFrame="_blank"/>
          <a:extLst>
            <a:ext uri="{FF2B5EF4-FFF2-40B4-BE49-F238E27FC236}">
              <a16:creationId xmlns:a16="http://schemas.microsoft.com/office/drawing/2014/main" xmlns="" id="{BF0F70FD-7435-4B61-86B9-AE05C413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8087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65</xdr:row>
      <xdr:rowOff>104775</xdr:rowOff>
    </xdr:to>
    <xdr:pic>
      <xdr:nvPicPr>
        <xdr:cNvPr id="84" name="Picture 83" descr="https://www.followthemoney.org/themes/ftmgreen/images/mag-glass-icon.png">
          <a:hlinkClick xmlns:r="http://schemas.openxmlformats.org/officeDocument/2006/relationships" r:id="rId84" tgtFrame="_blank"/>
          <a:extLst>
            <a:ext uri="{FF2B5EF4-FFF2-40B4-BE49-F238E27FC236}">
              <a16:creationId xmlns:a16="http://schemas.microsoft.com/office/drawing/2014/main" xmlns="" id="{04E79332-57DA-481A-B41D-6652E1AE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4430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333375</xdr:colOff>
      <xdr:row>87</xdr:row>
      <xdr:rowOff>104775</xdr:rowOff>
    </xdr:to>
    <xdr:pic>
      <xdr:nvPicPr>
        <xdr:cNvPr id="85" name="Picture 84" descr="https://www.followthemoney.org/themes/ftmgreen/images/mag-glass-icon.png">
          <a:hlinkClick xmlns:r="http://schemas.openxmlformats.org/officeDocument/2006/relationships" r:id="rId85" tgtFrame="_blank"/>
          <a:extLst>
            <a:ext uri="{FF2B5EF4-FFF2-40B4-BE49-F238E27FC236}">
              <a16:creationId xmlns:a16="http://schemas.microsoft.com/office/drawing/2014/main" xmlns="" id="{81D7F06E-F6AD-4862-BBBD-F7CE5598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9459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333375</xdr:colOff>
      <xdr:row>115</xdr:row>
      <xdr:rowOff>104775</xdr:rowOff>
    </xdr:to>
    <xdr:pic>
      <xdr:nvPicPr>
        <xdr:cNvPr id="86" name="Picture 85" descr="https://www.followthemoney.org/themes/ftmgreen/images/mag-glass-icon.png">
          <a:hlinkClick xmlns:r="http://schemas.openxmlformats.org/officeDocument/2006/relationships" r:id="rId86" tgtFrame="_blank"/>
          <a:extLst>
            <a:ext uri="{FF2B5EF4-FFF2-40B4-BE49-F238E27FC236}">
              <a16:creationId xmlns:a16="http://schemas.microsoft.com/office/drawing/2014/main" xmlns="" id="{488D100F-ABBC-4339-A09A-69FE69F5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5593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333375</xdr:colOff>
      <xdr:row>72</xdr:row>
      <xdr:rowOff>104775</xdr:rowOff>
    </xdr:to>
    <xdr:pic>
      <xdr:nvPicPr>
        <xdr:cNvPr id="87" name="Picture 86" descr="https://www.followthemoney.org/themes/ftmgreen/images/mag-glass-icon.png">
          <a:hlinkClick xmlns:r="http://schemas.openxmlformats.org/officeDocument/2006/relationships" r:id="rId87" tgtFrame="_blank"/>
          <a:extLst>
            <a:ext uri="{FF2B5EF4-FFF2-40B4-BE49-F238E27FC236}">
              <a16:creationId xmlns:a16="http://schemas.microsoft.com/office/drawing/2014/main" xmlns="" id="{DDCF8DCE-C8B6-4363-B7D2-5E6F19AC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6030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25</xdr:row>
      <xdr:rowOff>104775</xdr:rowOff>
    </xdr:to>
    <xdr:pic>
      <xdr:nvPicPr>
        <xdr:cNvPr id="88" name="Picture 87" descr="https://www.followthemoney.org/themes/ftmgreen/images/mag-glass-icon.png">
          <a:hlinkClick xmlns:r="http://schemas.openxmlformats.org/officeDocument/2006/relationships" r:id="rId88" tgtFrame="_blank"/>
          <a:extLst>
            <a:ext uri="{FF2B5EF4-FFF2-40B4-BE49-F238E27FC236}">
              <a16:creationId xmlns:a16="http://schemas.microsoft.com/office/drawing/2014/main" xmlns="" id="{8CD65A23-06E3-405A-8D05-3A95A9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5257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333375</xdr:colOff>
      <xdr:row>131</xdr:row>
      <xdr:rowOff>104775</xdr:rowOff>
    </xdr:to>
    <xdr:pic>
      <xdr:nvPicPr>
        <xdr:cNvPr id="89" name="Picture 88" descr="https://www.followthemoney.org/themes/ftmgreen/images/mag-glass-icon.png">
          <a:hlinkClick xmlns:r="http://schemas.openxmlformats.org/officeDocument/2006/relationships" r:id="rId89" tgtFrame="_blank"/>
          <a:extLst>
            <a:ext uri="{FF2B5EF4-FFF2-40B4-BE49-F238E27FC236}">
              <a16:creationId xmlns:a16="http://schemas.microsoft.com/office/drawing/2014/main" xmlns="" id="{354C8788-C378-404E-A658-03F7B380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9270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173</xdr:row>
      <xdr:rowOff>0</xdr:rowOff>
    </xdr:from>
    <xdr:to>
      <xdr:col>7</xdr:col>
      <xdr:colOff>333375</xdr:colOff>
      <xdr:row>174</xdr:row>
      <xdr:rowOff>104775</xdr:rowOff>
    </xdr:to>
    <xdr:pic>
      <xdr:nvPicPr>
        <xdr:cNvPr id="90" name="Picture 89" descr="https://www.followthemoney.org/themes/ftmgreen/images/mag-glass-icon.png">
          <a:hlinkClick xmlns:r="http://schemas.openxmlformats.org/officeDocument/2006/relationships" r:id="rId90" tgtFrame="_blank"/>
          <a:extLst>
            <a:ext uri="{FF2B5EF4-FFF2-40B4-BE49-F238E27FC236}">
              <a16:creationId xmlns:a16="http://schemas.microsoft.com/office/drawing/2014/main" xmlns="" id="{C285CEFE-E110-4598-86A9-3FB4E756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7728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333375</xdr:colOff>
      <xdr:row>166</xdr:row>
      <xdr:rowOff>104775</xdr:rowOff>
    </xdr:to>
    <xdr:pic>
      <xdr:nvPicPr>
        <xdr:cNvPr id="91" name="Picture 90" descr="https://www.followthemoney.org/themes/ftmgreen/images/mag-glass-icon.png">
          <a:hlinkClick xmlns:r="http://schemas.openxmlformats.org/officeDocument/2006/relationships" r:id="rId91" tgtFrame="_blank"/>
          <a:extLst>
            <a:ext uri="{FF2B5EF4-FFF2-40B4-BE49-F238E27FC236}">
              <a16:creationId xmlns:a16="http://schemas.microsoft.com/office/drawing/2014/main" xmlns="" id="{8C162A6F-7D6F-4320-B1FC-B3D202C5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5899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333375</xdr:colOff>
      <xdr:row>75</xdr:row>
      <xdr:rowOff>104775</xdr:rowOff>
    </xdr:to>
    <xdr:pic>
      <xdr:nvPicPr>
        <xdr:cNvPr id="92" name="Picture 91" descr="https://www.followthemoney.org/themes/ftmgreen/images/mag-glass-icon.png">
          <a:hlinkClick xmlns:r="http://schemas.openxmlformats.org/officeDocument/2006/relationships" r:id="rId92" tgtFrame="_blank"/>
          <a:extLst>
            <a:ext uri="{FF2B5EF4-FFF2-40B4-BE49-F238E27FC236}">
              <a16:creationId xmlns:a16="http://schemas.microsoft.com/office/drawing/2014/main" xmlns="" id="{7102E2CC-6B6C-42FD-A249-29A2D4EC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6716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333375</xdr:colOff>
      <xdr:row>86</xdr:row>
      <xdr:rowOff>104775</xdr:rowOff>
    </xdr:to>
    <xdr:pic>
      <xdr:nvPicPr>
        <xdr:cNvPr id="93" name="Picture 92" descr="https://www.followthemoney.org/themes/ftmgreen/images/mag-glass-icon.png">
          <a:hlinkClick xmlns:r="http://schemas.openxmlformats.org/officeDocument/2006/relationships" r:id="rId93" tgtFrame="_blank"/>
          <a:extLst>
            <a:ext uri="{FF2B5EF4-FFF2-40B4-BE49-F238E27FC236}">
              <a16:creationId xmlns:a16="http://schemas.microsoft.com/office/drawing/2014/main" xmlns="" id="{DE1DFC4E-A80D-496C-AF4C-A7A84455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9230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333375</xdr:colOff>
      <xdr:row>47</xdr:row>
      <xdr:rowOff>104775</xdr:rowOff>
    </xdr:to>
    <xdr:pic>
      <xdr:nvPicPr>
        <xdr:cNvPr id="94" name="Picture 93" descr="https://www.followthemoney.org/themes/ftmgreen/images/mag-glass-icon.png">
          <a:hlinkClick xmlns:r="http://schemas.openxmlformats.org/officeDocument/2006/relationships" r:id="rId94" tgtFrame="_blank"/>
          <a:extLst>
            <a:ext uri="{FF2B5EF4-FFF2-40B4-BE49-F238E27FC236}">
              <a16:creationId xmlns:a16="http://schemas.microsoft.com/office/drawing/2014/main" xmlns="" id="{DDEB159F-7DF7-4C8A-B343-C7350D68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0287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333375</xdr:colOff>
      <xdr:row>169</xdr:row>
      <xdr:rowOff>104775</xdr:rowOff>
    </xdr:to>
    <xdr:pic>
      <xdr:nvPicPr>
        <xdr:cNvPr id="95" name="Picture 94" descr="https://www.followthemoney.org/themes/ftmgreen/images/mag-glass-icon.png">
          <a:hlinkClick xmlns:r="http://schemas.openxmlformats.org/officeDocument/2006/relationships" r:id="rId95" tgtFrame="_blank"/>
          <a:extLst>
            <a:ext uri="{FF2B5EF4-FFF2-40B4-BE49-F238E27FC236}">
              <a16:creationId xmlns:a16="http://schemas.microsoft.com/office/drawing/2014/main" xmlns="" id="{E772237E-BA2A-4D7C-905F-FAB7C18E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6585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333375</xdr:colOff>
      <xdr:row>129</xdr:row>
      <xdr:rowOff>104775</xdr:rowOff>
    </xdr:to>
    <xdr:pic>
      <xdr:nvPicPr>
        <xdr:cNvPr id="96" name="Picture 95" descr="https://www.followthemoney.org/themes/ftmgreen/images/mag-glass-icon.png">
          <a:hlinkClick xmlns:r="http://schemas.openxmlformats.org/officeDocument/2006/relationships" r:id="rId96" tgtFrame="_blank"/>
          <a:extLst>
            <a:ext uri="{FF2B5EF4-FFF2-40B4-BE49-F238E27FC236}">
              <a16:creationId xmlns:a16="http://schemas.microsoft.com/office/drawing/2014/main" xmlns="" id="{4BF0EB0A-F7CF-4D75-B0AF-C20AE00F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8813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7</xdr:col>
      <xdr:colOff>333375</xdr:colOff>
      <xdr:row>176</xdr:row>
      <xdr:rowOff>104775</xdr:rowOff>
    </xdr:to>
    <xdr:pic>
      <xdr:nvPicPr>
        <xdr:cNvPr id="97" name="Picture 96" descr="https://www.followthemoney.org/themes/ftmgreen/images/mag-glass-icon.png">
          <a:hlinkClick xmlns:r="http://schemas.openxmlformats.org/officeDocument/2006/relationships" r:id="rId97" tgtFrame="_blank"/>
          <a:extLst>
            <a:ext uri="{FF2B5EF4-FFF2-40B4-BE49-F238E27FC236}">
              <a16:creationId xmlns:a16="http://schemas.microsoft.com/office/drawing/2014/main" xmlns="" id="{7940634E-9B5C-4CDE-BB39-02B0A4E6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8185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333375</xdr:colOff>
      <xdr:row>90</xdr:row>
      <xdr:rowOff>104775</xdr:rowOff>
    </xdr:to>
    <xdr:pic>
      <xdr:nvPicPr>
        <xdr:cNvPr id="98" name="Picture 97" descr="https://www.followthemoney.org/themes/ftmgreen/images/mag-glass-icon.png">
          <a:hlinkClick xmlns:r="http://schemas.openxmlformats.org/officeDocument/2006/relationships" r:id="rId98" tgtFrame="_blank"/>
          <a:extLst>
            <a:ext uri="{FF2B5EF4-FFF2-40B4-BE49-F238E27FC236}">
              <a16:creationId xmlns:a16="http://schemas.microsoft.com/office/drawing/2014/main" xmlns="" id="{530C89FE-1D05-4F3A-9513-683AB500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0145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333375</xdr:colOff>
      <xdr:row>82</xdr:row>
      <xdr:rowOff>104775</xdr:rowOff>
    </xdr:to>
    <xdr:pic>
      <xdr:nvPicPr>
        <xdr:cNvPr id="99" name="Picture 98" descr="https://www.followthemoney.org/themes/ftmgreen/images/mag-glass-icon.png">
          <a:hlinkClick xmlns:r="http://schemas.openxmlformats.org/officeDocument/2006/relationships" r:id="rId99" tgtFrame="_blank"/>
          <a:extLst>
            <a:ext uri="{FF2B5EF4-FFF2-40B4-BE49-F238E27FC236}">
              <a16:creationId xmlns:a16="http://schemas.microsoft.com/office/drawing/2014/main" xmlns="" id="{9F648CE6-F8C0-42C4-B33C-1D96787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8316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64</xdr:row>
      <xdr:rowOff>104775</xdr:rowOff>
    </xdr:to>
    <xdr:pic>
      <xdr:nvPicPr>
        <xdr:cNvPr id="100" name="Picture 99" descr="https://www.followthemoney.org/themes/ftmgreen/images/mag-glass-icon.png">
          <a:hlinkClick xmlns:r="http://schemas.openxmlformats.org/officeDocument/2006/relationships" r:id="rId100" tgtFrame="_blank"/>
          <a:extLst>
            <a:ext uri="{FF2B5EF4-FFF2-40B4-BE49-F238E27FC236}">
              <a16:creationId xmlns:a16="http://schemas.microsoft.com/office/drawing/2014/main" xmlns="" id="{B0B9964C-0E5A-431F-BDDC-7AA9FFD5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4201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333375</xdr:colOff>
      <xdr:row>155</xdr:row>
      <xdr:rowOff>104775</xdr:rowOff>
    </xdr:to>
    <xdr:pic>
      <xdr:nvPicPr>
        <xdr:cNvPr id="101" name="Picture 100" descr="https://www.followthemoney.org/themes/ftmgreen/images/mag-glass-icon.png">
          <a:hlinkClick xmlns:r="http://schemas.openxmlformats.org/officeDocument/2006/relationships" r:id="rId101" tgtFrame="_blank"/>
          <a:extLst>
            <a:ext uri="{FF2B5EF4-FFF2-40B4-BE49-F238E27FC236}">
              <a16:creationId xmlns:a16="http://schemas.microsoft.com/office/drawing/2014/main" xmlns="" id="{EAEC507D-6CD3-4486-924C-3D1986ED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4070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333375</xdr:colOff>
      <xdr:row>80</xdr:row>
      <xdr:rowOff>104775</xdr:rowOff>
    </xdr:to>
    <xdr:pic>
      <xdr:nvPicPr>
        <xdr:cNvPr id="102" name="Picture 101" descr="https://www.followthemoney.org/themes/ftmgreen/images/mag-glass-icon.png">
          <a:hlinkClick xmlns:r="http://schemas.openxmlformats.org/officeDocument/2006/relationships" r:id="rId102" tgtFrame="_blank"/>
          <a:extLst>
            <a:ext uri="{FF2B5EF4-FFF2-40B4-BE49-F238E27FC236}">
              <a16:creationId xmlns:a16="http://schemas.microsoft.com/office/drawing/2014/main" xmlns="" id="{4365142E-F45A-4FE1-9B6C-D7ADF682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7859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63</xdr:row>
      <xdr:rowOff>104775</xdr:rowOff>
    </xdr:to>
    <xdr:pic>
      <xdr:nvPicPr>
        <xdr:cNvPr id="103" name="Picture 102" descr="https://www.followthemoney.org/themes/ftmgreen/images/mag-glass-icon.png">
          <a:hlinkClick xmlns:r="http://schemas.openxmlformats.org/officeDocument/2006/relationships" r:id="rId103" tgtFrame="_blank"/>
          <a:extLst>
            <a:ext uri="{FF2B5EF4-FFF2-40B4-BE49-F238E27FC236}">
              <a16:creationId xmlns:a16="http://schemas.microsoft.com/office/drawing/2014/main" xmlns="" id="{3E34E8F5-6E6F-402E-A076-3D2BA06C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3973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333375</xdr:colOff>
      <xdr:row>134</xdr:row>
      <xdr:rowOff>104775</xdr:rowOff>
    </xdr:to>
    <xdr:pic>
      <xdr:nvPicPr>
        <xdr:cNvPr id="104" name="Picture 103" descr="https://www.followthemoney.org/themes/ftmgreen/images/mag-glass-icon.png">
          <a:hlinkClick xmlns:r="http://schemas.openxmlformats.org/officeDocument/2006/relationships" r:id="rId104" tgtFrame="_blank"/>
          <a:extLst>
            <a:ext uri="{FF2B5EF4-FFF2-40B4-BE49-F238E27FC236}">
              <a16:creationId xmlns:a16="http://schemas.microsoft.com/office/drawing/2014/main" xmlns="" id="{6BFFFE29-EC23-4E17-ACA8-2B2EA751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9956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333375</xdr:colOff>
      <xdr:row>52</xdr:row>
      <xdr:rowOff>95250</xdr:rowOff>
    </xdr:to>
    <xdr:pic>
      <xdr:nvPicPr>
        <xdr:cNvPr id="105" name="Picture 104" descr="https://www.followthemoney.org/themes/ftmgreen/images/mag-glass-icon.png">
          <a:hlinkClick xmlns:r="http://schemas.openxmlformats.org/officeDocument/2006/relationships" r:id="rId105" tgtFrame="_blank"/>
          <a:extLst>
            <a:ext uri="{FF2B5EF4-FFF2-40B4-BE49-F238E27FC236}">
              <a16:creationId xmlns:a16="http://schemas.microsoft.com/office/drawing/2014/main" xmlns="" id="{5E6CC374-2905-42A1-B49C-8C5FD95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14490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333375</xdr:colOff>
      <xdr:row>74</xdr:row>
      <xdr:rowOff>104775</xdr:rowOff>
    </xdr:to>
    <xdr:pic>
      <xdr:nvPicPr>
        <xdr:cNvPr id="106" name="Picture 105" descr="https://www.followthemoney.org/themes/ftmgreen/images/mag-glass-icon.png">
          <a:hlinkClick xmlns:r="http://schemas.openxmlformats.org/officeDocument/2006/relationships" r:id="rId106" tgtFrame="_blank"/>
          <a:extLst>
            <a:ext uri="{FF2B5EF4-FFF2-40B4-BE49-F238E27FC236}">
              <a16:creationId xmlns:a16="http://schemas.microsoft.com/office/drawing/2014/main" xmlns="" id="{F0AA5ABD-96A0-455F-B832-D9BA5DB2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6487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333375</xdr:colOff>
      <xdr:row>57</xdr:row>
      <xdr:rowOff>104775</xdr:rowOff>
    </xdr:to>
    <xdr:pic>
      <xdr:nvPicPr>
        <xdr:cNvPr id="107" name="Picture 106" descr="https://www.followthemoney.org/themes/ftmgreen/images/mag-glass-icon.png">
          <a:hlinkClick xmlns:r="http://schemas.openxmlformats.org/officeDocument/2006/relationships" r:id="rId107" tgtFrame="_blank"/>
          <a:extLst>
            <a:ext uri="{FF2B5EF4-FFF2-40B4-BE49-F238E27FC236}">
              <a16:creationId xmlns:a16="http://schemas.microsoft.com/office/drawing/2014/main" xmlns="" id="{6A9C492E-24AE-4427-A32A-96E489E2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2601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333375</xdr:colOff>
      <xdr:row>15</xdr:row>
      <xdr:rowOff>104775</xdr:rowOff>
    </xdr:to>
    <xdr:pic>
      <xdr:nvPicPr>
        <xdr:cNvPr id="108" name="Picture 107" descr="https://www.followthemoney.org/themes/ftmgreen/images/mag-glass-icon.png">
          <a:hlinkClick xmlns:r="http://schemas.openxmlformats.org/officeDocument/2006/relationships" r:id="rId108" tgtFrame="_blank"/>
          <a:extLst>
            <a:ext uri="{FF2B5EF4-FFF2-40B4-BE49-F238E27FC236}">
              <a16:creationId xmlns:a16="http://schemas.microsoft.com/office/drawing/2014/main" xmlns="" id="{E60536D7-21E6-488E-BCE8-CE8C428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971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333375</xdr:colOff>
      <xdr:row>42</xdr:row>
      <xdr:rowOff>104775</xdr:rowOff>
    </xdr:to>
    <xdr:pic>
      <xdr:nvPicPr>
        <xdr:cNvPr id="109" name="Picture 108" descr="https://www.followthemoney.org/themes/ftmgreen/images/mag-glass-icon.png">
          <a:hlinkClick xmlns:r="http://schemas.openxmlformats.org/officeDocument/2006/relationships" r:id="rId109" tgtFrame="_blank"/>
          <a:extLst>
            <a:ext uri="{FF2B5EF4-FFF2-40B4-BE49-F238E27FC236}">
              <a16:creationId xmlns:a16="http://schemas.microsoft.com/office/drawing/2014/main" xmlns="" id="{1EB3C459-78FA-4D4D-A1EC-8A63B9C0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9144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333375</xdr:colOff>
      <xdr:row>49</xdr:row>
      <xdr:rowOff>95250</xdr:rowOff>
    </xdr:to>
    <xdr:pic>
      <xdr:nvPicPr>
        <xdr:cNvPr id="110" name="Picture 109" descr="https://www.followthemoney.org/themes/ftmgreen/images/mag-glass-icon.png">
          <a:hlinkClick xmlns:r="http://schemas.openxmlformats.org/officeDocument/2006/relationships" r:id="rId110" tgtFrame="_blank"/>
          <a:extLst>
            <a:ext uri="{FF2B5EF4-FFF2-40B4-BE49-F238E27FC236}">
              <a16:creationId xmlns:a16="http://schemas.microsoft.com/office/drawing/2014/main" xmlns="" id="{E3DB4611-A2F3-4872-9A17-2CC77D88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0744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333375</xdr:colOff>
      <xdr:row>168</xdr:row>
      <xdr:rowOff>104775</xdr:rowOff>
    </xdr:to>
    <xdr:pic>
      <xdr:nvPicPr>
        <xdr:cNvPr id="111" name="Picture 110" descr="https://www.followthemoney.org/themes/ftmgreen/images/mag-glass-icon.png">
          <a:hlinkClick xmlns:r="http://schemas.openxmlformats.org/officeDocument/2006/relationships" r:id="rId111" tgtFrame="_blank"/>
          <a:extLst>
            <a:ext uri="{FF2B5EF4-FFF2-40B4-BE49-F238E27FC236}">
              <a16:creationId xmlns:a16="http://schemas.microsoft.com/office/drawing/2014/main" xmlns="" id="{1404B607-7AAD-4718-8508-8AE88BD3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6356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333375</xdr:colOff>
      <xdr:row>50</xdr:row>
      <xdr:rowOff>104775</xdr:rowOff>
    </xdr:to>
    <xdr:pic>
      <xdr:nvPicPr>
        <xdr:cNvPr id="112" name="Picture 111" descr="https://www.followthemoney.org/themes/ftmgreen/images/mag-glass-icon.png">
          <a:hlinkClick xmlns:r="http://schemas.openxmlformats.org/officeDocument/2006/relationships" r:id="rId112" tgtFrame="_blank"/>
          <a:extLst>
            <a:ext uri="{FF2B5EF4-FFF2-40B4-BE49-F238E27FC236}">
              <a16:creationId xmlns:a16="http://schemas.microsoft.com/office/drawing/2014/main" xmlns="" id="{15CBBC32-7546-481E-9382-F9AB3454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0982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333375</xdr:colOff>
      <xdr:row>124</xdr:row>
      <xdr:rowOff>104775</xdr:rowOff>
    </xdr:to>
    <xdr:pic>
      <xdr:nvPicPr>
        <xdr:cNvPr id="113" name="Picture 112" descr="https://www.followthemoney.org/themes/ftmgreen/images/mag-glass-icon.png">
          <a:hlinkClick xmlns:r="http://schemas.openxmlformats.org/officeDocument/2006/relationships" r:id="rId113" tgtFrame="_blank"/>
          <a:extLst>
            <a:ext uri="{FF2B5EF4-FFF2-40B4-BE49-F238E27FC236}">
              <a16:creationId xmlns:a16="http://schemas.microsoft.com/office/drawing/2014/main" xmlns="" id="{FE96C4FA-1D58-47F8-A0A2-9647696E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7670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333375</xdr:colOff>
      <xdr:row>84</xdr:row>
      <xdr:rowOff>104775</xdr:rowOff>
    </xdr:to>
    <xdr:pic>
      <xdr:nvPicPr>
        <xdr:cNvPr id="114" name="Picture 113" descr="https://www.followthemoney.org/themes/ftmgreen/images/mag-glass-icon.png">
          <a:hlinkClick xmlns:r="http://schemas.openxmlformats.org/officeDocument/2006/relationships" r:id="rId114" tgtFrame="_blank"/>
          <a:extLst>
            <a:ext uri="{FF2B5EF4-FFF2-40B4-BE49-F238E27FC236}">
              <a16:creationId xmlns:a16="http://schemas.microsoft.com/office/drawing/2014/main" xmlns="" id="{9EBBF965-5AB2-4866-80F7-AAC5623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8773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333375</xdr:colOff>
      <xdr:row>161</xdr:row>
      <xdr:rowOff>104775</xdr:rowOff>
    </xdr:to>
    <xdr:pic>
      <xdr:nvPicPr>
        <xdr:cNvPr id="115" name="Picture 114" descr="https://www.followthemoney.org/themes/ftmgreen/images/mag-glass-icon.png">
          <a:hlinkClick xmlns:r="http://schemas.openxmlformats.org/officeDocument/2006/relationships" r:id="rId115" tgtFrame="_blank"/>
          <a:extLst>
            <a:ext uri="{FF2B5EF4-FFF2-40B4-BE49-F238E27FC236}">
              <a16:creationId xmlns:a16="http://schemas.microsoft.com/office/drawing/2014/main" xmlns="" id="{71296DF0-B5F9-42FB-978B-23EDF3D6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5442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333375</xdr:colOff>
      <xdr:row>31</xdr:row>
      <xdr:rowOff>104775</xdr:rowOff>
    </xdr:to>
    <xdr:pic>
      <xdr:nvPicPr>
        <xdr:cNvPr id="116" name="Picture 115" descr="https://www.followthemoney.org/themes/ftmgreen/images/mag-glass-icon.png">
          <a:hlinkClick xmlns:r="http://schemas.openxmlformats.org/officeDocument/2006/relationships" r:id="rId116" tgtFrame="_blank"/>
          <a:extLst>
            <a:ext uri="{FF2B5EF4-FFF2-40B4-BE49-F238E27FC236}">
              <a16:creationId xmlns:a16="http://schemas.microsoft.com/office/drawing/2014/main" xmlns="" id="{FC19D6A2-5179-476F-860C-D53F4EF8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6629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333375</xdr:colOff>
      <xdr:row>175</xdr:row>
      <xdr:rowOff>104775</xdr:rowOff>
    </xdr:to>
    <xdr:pic>
      <xdr:nvPicPr>
        <xdr:cNvPr id="117" name="Picture 116" descr="https://www.followthemoney.org/themes/ftmgreen/images/mag-glass-icon.png">
          <a:hlinkClick xmlns:r="http://schemas.openxmlformats.org/officeDocument/2006/relationships" r:id="rId117" tgtFrame="_blank"/>
          <a:extLst>
            <a:ext uri="{FF2B5EF4-FFF2-40B4-BE49-F238E27FC236}">
              <a16:creationId xmlns:a16="http://schemas.microsoft.com/office/drawing/2014/main" xmlns="" id="{8DEE4BD8-CE1C-4231-B2E9-7993C0C8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7957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333375</xdr:colOff>
      <xdr:row>91</xdr:row>
      <xdr:rowOff>104775</xdr:rowOff>
    </xdr:to>
    <xdr:pic>
      <xdr:nvPicPr>
        <xdr:cNvPr id="118" name="Picture 117" descr="https://www.followthemoney.org/themes/ftmgreen/images/mag-glass-icon.png">
          <a:hlinkClick xmlns:r="http://schemas.openxmlformats.org/officeDocument/2006/relationships" r:id="rId118" tgtFrame="_blank"/>
          <a:extLst>
            <a:ext uri="{FF2B5EF4-FFF2-40B4-BE49-F238E27FC236}">
              <a16:creationId xmlns:a16="http://schemas.microsoft.com/office/drawing/2014/main" xmlns="" id="{58BCC68F-126C-43CC-BB1A-824B5E04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0373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333375</xdr:colOff>
      <xdr:row>36</xdr:row>
      <xdr:rowOff>104775</xdr:rowOff>
    </xdr:to>
    <xdr:pic>
      <xdr:nvPicPr>
        <xdr:cNvPr id="119" name="Picture 118" descr="https://www.followthemoney.org/themes/ftmgreen/images/mag-glass-icon.png">
          <a:hlinkClick xmlns:r="http://schemas.openxmlformats.org/officeDocument/2006/relationships" r:id="rId119" tgtFrame="_blank"/>
          <a:extLst>
            <a:ext uri="{FF2B5EF4-FFF2-40B4-BE49-F238E27FC236}">
              <a16:creationId xmlns:a16="http://schemas.microsoft.com/office/drawing/2014/main" xmlns="" id="{AC2BE71B-CE3F-41F9-8744-B6AD93F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7772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333375</xdr:colOff>
      <xdr:row>145</xdr:row>
      <xdr:rowOff>104775</xdr:rowOff>
    </xdr:to>
    <xdr:pic>
      <xdr:nvPicPr>
        <xdr:cNvPr id="120" name="Picture 119" descr="https://www.followthemoney.org/themes/ftmgreen/images/mag-glass-icon.png">
          <a:hlinkClick xmlns:r="http://schemas.openxmlformats.org/officeDocument/2006/relationships" r:id="rId120" tgtFrame="_blank"/>
          <a:extLst>
            <a:ext uri="{FF2B5EF4-FFF2-40B4-BE49-F238E27FC236}">
              <a16:creationId xmlns:a16="http://schemas.microsoft.com/office/drawing/2014/main" xmlns="" id="{130E9CBE-76B9-4645-8BB1-6CB10C0E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1784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333375</xdr:colOff>
      <xdr:row>37</xdr:row>
      <xdr:rowOff>104775</xdr:rowOff>
    </xdr:to>
    <xdr:pic>
      <xdr:nvPicPr>
        <xdr:cNvPr id="121" name="Picture 120" descr="https://www.followthemoney.org/themes/ftmgreen/images/mag-glass-icon.png">
          <a:hlinkClick xmlns:r="http://schemas.openxmlformats.org/officeDocument/2006/relationships" r:id="rId121" tgtFrame="_blank"/>
          <a:extLst>
            <a:ext uri="{FF2B5EF4-FFF2-40B4-BE49-F238E27FC236}">
              <a16:creationId xmlns:a16="http://schemas.microsoft.com/office/drawing/2014/main" xmlns="" id="{7420B539-181C-46FA-AD2D-F5B38E4B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8001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333375</xdr:colOff>
      <xdr:row>181</xdr:row>
      <xdr:rowOff>104775</xdr:rowOff>
    </xdr:to>
    <xdr:pic>
      <xdr:nvPicPr>
        <xdr:cNvPr id="122" name="Picture 121" descr="https://www.followthemoney.org/themes/ftmgreen/images/mag-glass-icon.png">
          <a:hlinkClick xmlns:r="http://schemas.openxmlformats.org/officeDocument/2006/relationships" r:id="rId122" tgtFrame="_blank"/>
          <a:extLst>
            <a:ext uri="{FF2B5EF4-FFF2-40B4-BE49-F238E27FC236}">
              <a16:creationId xmlns:a16="http://schemas.microsoft.com/office/drawing/2014/main" xmlns="" id="{BE9B8D4E-0896-47B6-A573-51FD3DCC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9328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333375</xdr:colOff>
      <xdr:row>130</xdr:row>
      <xdr:rowOff>104775</xdr:rowOff>
    </xdr:to>
    <xdr:pic>
      <xdr:nvPicPr>
        <xdr:cNvPr id="123" name="Picture 122" descr="https://www.followthemoney.org/themes/ftmgreen/images/mag-glass-icon.png">
          <a:hlinkClick xmlns:r="http://schemas.openxmlformats.org/officeDocument/2006/relationships" r:id="rId123" tgtFrame="_blank"/>
          <a:extLst>
            <a:ext uri="{FF2B5EF4-FFF2-40B4-BE49-F238E27FC236}">
              <a16:creationId xmlns:a16="http://schemas.microsoft.com/office/drawing/2014/main" xmlns="" id="{DAA3FF74-4131-47B4-BA79-97656785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9041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333375</xdr:colOff>
      <xdr:row>89</xdr:row>
      <xdr:rowOff>104775</xdr:rowOff>
    </xdr:to>
    <xdr:pic>
      <xdr:nvPicPr>
        <xdr:cNvPr id="124" name="Picture 123" descr="https://www.followthemoney.org/themes/ftmgreen/images/mag-glass-icon.png">
          <a:hlinkClick xmlns:r="http://schemas.openxmlformats.org/officeDocument/2006/relationships" r:id="rId124" tgtFrame="_blank"/>
          <a:extLst>
            <a:ext uri="{FF2B5EF4-FFF2-40B4-BE49-F238E27FC236}">
              <a16:creationId xmlns:a16="http://schemas.microsoft.com/office/drawing/2014/main" xmlns="" id="{AB797EFB-BE90-41BF-9D34-C78F98F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9916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333375</xdr:colOff>
      <xdr:row>147</xdr:row>
      <xdr:rowOff>104775</xdr:rowOff>
    </xdr:to>
    <xdr:pic>
      <xdr:nvPicPr>
        <xdr:cNvPr id="125" name="Picture 124" descr="https://www.followthemoney.org/themes/ftmgreen/images/mag-glass-icon.png">
          <a:hlinkClick xmlns:r="http://schemas.openxmlformats.org/officeDocument/2006/relationships" r:id="rId125" tgtFrame="_blank"/>
          <a:extLst>
            <a:ext uri="{FF2B5EF4-FFF2-40B4-BE49-F238E27FC236}">
              <a16:creationId xmlns:a16="http://schemas.microsoft.com/office/drawing/2014/main" xmlns="" id="{F020F6C5-762D-4AB0-87F2-F9ABA158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2242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333375</xdr:colOff>
      <xdr:row>8</xdr:row>
      <xdr:rowOff>104775</xdr:rowOff>
    </xdr:to>
    <xdr:pic>
      <xdr:nvPicPr>
        <xdr:cNvPr id="126" name="Picture 125" descr="https://www.followthemoney.org/themes/ftmgreen/images/mag-glass-icon.png">
          <a:hlinkClick xmlns:r="http://schemas.openxmlformats.org/officeDocument/2006/relationships" r:id="rId126" tgtFrame="_blank"/>
          <a:extLst>
            <a:ext uri="{FF2B5EF4-FFF2-40B4-BE49-F238E27FC236}">
              <a16:creationId xmlns:a16="http://schemas.microsoft.com/office/drawing/2014/main" xmlns="" id="{28CD82E3-210B-44E7-945B-99E0AAC6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371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333375</xdr:colOff>
      <xdr:row>122</xdr:row>
      <xdr:rowOff>95250</xdr:rowOff>
    </xdr:to>
    <xdr:pic>
      <xdr:nvPicPr>
        <xdr:cNvPr id="127" name="Picture 126" descr="https://www.followthemoney.org/themes/ftmgreen/images/mag-glass-icon.png">
          <a:hlinkClick xmlns:r="http://schemas.openxmlformats.org/officeDocument/2006/relationships" r:id="rId127" tgtFrame="_blank"/>
          <a:extLst>
            <a:ext uri="{FF2B5EF4-FFF2-40B4-BE49-F238E27FC236}">
              <a16:creationId xmlns:a16="http://schemas.microsoft.com/office/drawing/2014/main" xmlns="" id="{84BE45A3-A21C-40A8-90F7-CB328C30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71938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333375</xdr:colOff>
      <xdr:row>111</xdr:row>
      <xdr:rowOff>104775</xdr:rowOff>
    </xdr:to>
    <xdr:pic>
      <xdr:nvPicPr>
        <xdr:cNvPr id="128" name="Picture 127" descr="https://www.followthemoney.org/themes/ftmgreen/images/mag-glass-icon.png">
          <a:hlinkClick xmlns:r="http://schemas.openxmlformats.org/officeDocument/2006/relationships" r:id="rId128" tgtFrame="_blank"/>
          <a:extLst>
            <a:ext uri="{FF2B5EF4-FFF2-40B4-BE49-F238E27FC236}">
              <a16:creationId xmlns:a16="http://schemas.microsoft.com/office/drawing/2014/main" xmlns="" id="{DF24ECD5-D30A-4A41-A877-4E5460D5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4679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333375</xdr:colOff>
      <xdr:row>113</xdr:row>
      <xdr:rowOff>104775</xdr:rowOff>
    </xdr:to>
    <xdr:pic>
      <xdr:nvPicPr>
        <xdr:cNvPr id="129" name="Picture 128" descr="https://www.followthemoney.org/themes/ftmgreen/images/mag-glass-icon.png">
          <a:hlinkClick xmlns:r="http://schemas.openxmlformats.org/officeDocument/2006/relationships" r:id="rId129" tgtFrame="_blank"/>
          <a:extLst>
            <a:ext uri="{FF2B5EF4-FFF2-40B4-BE49-F238E27FC236}">
              <a16:creationId xmlns:a16="http://schemas.microsoft.com/office/drawing/2014/main" xmlns="" id="{51DFDCD1-FCF2-4EA3-B03E-CB90003E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51364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333375</xdr:colOff>
      <xdr:row>113</xdr:row>
      <xdr:rowOff>104775</xdr:rowOff>
    </xdr:to>
    <xdr:pic>
      <xdr:nvPicPr>
        <xdr:cNvPr id="130" name="Picture 129" descr="https://www.followthemoney.org/themes/ftmgreen/images/mag-glass-icon.png">
          <a:hlinkClick xmlns:r="http://schemas.openxmlformats.org/officeDocument/2006/relationships" r:id="rId130" tgtFrame="_blank"/>
          <a:extLst>
            <a:ext uri="{FF2B5EF4-FFF2-40B4-BE49-F238E27FC236}">
              <a16:creationId xmlns:a16="http://schemas.microsoft.com/office/drawing/2014/main" xmlns="" id="{06AFC474-C7F6-4132-BB41-BE0B864D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51364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333375</xdr:colOff>
      <xdr:row>110</xdr:row>
      <xdr:rowOff>95250</xdr:rowOff>
    </xdr:to>
    <xdr:pic>
      <xdr:nvPicPr>
        <xdr:cNvPr id="131" name="Picture 130" descr="https://www.followthemoney.org/themes/ftmgreen/images/mag-glass-icon.png">
          <a:hlinkClick xmlns:r="http://schemas.openxmlformats.org/officeDocument/2006/relationships" r:id="rId131" tgtFrame="_blank"/>
          <a:extLst>
            <a:ext uri="{FF2B5EF4-FFF2-40B4-BE49-F238E27FC236}">
              <a16:creationId xmlns:a16="http://schemas.microsoft.com/office/drawing/2014/main" xmlns="" id="{0A38B2DF-3BE7-441F-81F9-A5B687A8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4488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333375</xdr:colOff>
      <xdr:row>102</xdr:row>
      <xdr:rowOff>104775</xdr:rowOff>
    </xdr:to>
    <xdr:pic>
      <xdr:nvPicPr>
        <xdr:cNvPr id="132" name="Picture 131" descr="https://www.followthemoney.org/themes/ftmgreen/images/mag-glass-icon.png">
          <a:hlinkClick xmlns:r="http://schemas.openxmlformats.org/officeDocument/2006/relationships" r:id="rId132" tgtFrame="_blank"/>
          <a:extLst>
            <a:ext uri="{FF2B5EF4-FFF2-40B4-BE49-F238E27FC236}">
              <a16:creationId xmlns:a16="http://schemas.microsoft.com/office/drawing/2014/main" xmlns="" id="{6DC6E2CC-DF70-410A-870E-A048DD83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2659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7</xdr:col>
      <xdr:colOff>333375</xdr:colOff>
      <xdr:row>170</xdr:row>
      <xdr:rowOff>104775</xdr:rowOff>
    </xdr:to>
    <xdr:pic>
      <xdr:nvPicPr>
        <xdr:cNvPr id="133" name="Picture 132" descr="https://www.followthemoney.org/themes/ftmgreen/images/mag-glass-icon.png">
          <a:hlinkClick xmlns:r="http://schemas.openxmlformats.org/officeDocument/2006/relationships" r:id="rId133" tgtFrame="_blank"/>
          <a:extLst>
            <a:ext uri="{FF2B5EF4-FFF2-40B4-BE49-F238E27FC236}">
              <a16:creationId xmlns:a16="http://schemas.microsoft.com/office/drawing/2014/main" xmlns="" id="{2CB337A3-CB28-4C49-ADB0-B17C40F8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6814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333375</xdr:colOff>
      <xdr:row>7</xdr:row>
      <xdr:rowOff>104775</xdr:rowOff>
    </xdr:to>
    <xdr:pic>
      <xdr:nvPicPr>
        <xdr:cNvPr id="134" name="Picture 133" descr="https://www.followthemoney.org/themes/ftmgreen/images/mag-glass-icon.png">
          <a:hlinkClick xmlns:r="http://schemas.openxmlformats.org/officeDocument/2006/relationships" r:id="rId134" tgtFrame="_blank"/>
          <a:extLst>
            <a:ext uri="{FF2B5EF4-FFF2-40B4-BE49-F238E27FC236}">
              <a16:creationId xmlns:a16="http://schemas.microsoft.com/office/drawing/2014/main" xmlns="" id="{830B6488-4BF3-44A1-BABD-FC299CC6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143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39</xdr:row>
      <xdr:rowOff>104775</xdr:rowOff>
    </xdr:to>
    <xdr:pic>
      <xdr:nvPicPr>
        <xdr:cNvPr id="135" name="Picture 134" descr="https://www.followthemoney.org/themes/ftmgreen/images/mag-glass-icon.png">
          <a:hlinkClick xmlns:r="http://schemas.openxmlformats.org/officeDocument/2006/relationships" r:id="rId135" tgtFrame="_blank"/>
          <a:extLst>
            <a:ext uri="{FF2B5EF4-FFF2-40B4-BE49-F238E27FC236}">
              <a16:creationId xmlns:a16="http://schemas.microsoft.com/office/drawing/2014/main" xmlns="" id="{55395147-3B1C-46E4-8BEB-E1FB7681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8458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7</xdr:col>
      <xdr:colOff>333375</xdr:colOff>
      <xdr:row>146</xdr:row>
      <xdr:rowOff>104775</xdr:rowOff>
    </xdr:to>
    <xdr:pic>
      <xdr:nvPicPr>
        <xdr:cNvPr id="136" name="Picture 135" descr="https://www.followthemoney.org/themes/ftmgreen/images/mag-glass-icon.png">
          <a:hlinkClick xmlns:r="http://schemas.openxmlformats.org/officeDocument/2006/relationships" r:id="rId136" tgtFrame="_blank"/>
          <a:extLst>
            <a:ext uri="{FF2B5EF4-FFF2-40B4-BE49-F238E27FC236}">
              <a16:creationId xmlns:a16="http://schemas.microsoft.com/office/drawing/2014/main" xmlns="" id="{B631EB98-A5C9-4280-866F-44A7D52B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2013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333375</xdr:colOff>
      <xdr:row>143</xdr:row>
      <xdr:rowOff>104775</xdr:rowOff>
    </xdr:to>
    <xdr:pic>
      <xdr:nvPicPr>
        <xdr:cNvPr id="137" name="Picture 136" descr="https://www.followthemoney.org/themes/ftmgreen/images/mag-glass-icon.png">
          <a:hlinkClick xmlns:r="http://schemas.openxmlformats.org/officeDocument/2006/relationships" r:id="rId137" tgtFrame="_blank"/>
          <a:extLst>
            <a:ext uri="{FF2B5EF4-FFF2-40B4-BE49-F238E27FC236}">
              <a16:creationId xmlns:a16="http://schemas.microsoft.com/office/drawing/2014/main" xmlns="" id="{0674A123-D7A4-45D3-9005-AF80E22E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1327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333375</xdr:colOff>
      <xdr:row>108</xdr:row>
      <xdr:rowOff>104775</xdr:rowOff>
    </xdr:to>
    <xdr:pic>
      <xdr:nvPicPr>
        <xdr:cNvPr id="138" name="Picture 137" descr="https://www.followthemoney.org/themes/ftmgreen/images/mag-glass-icon.png">
          <a:hlinkClick xmlns:r="http://schemas.openxmlformats.org/officeDocument/2006/relationships" r:id="rId138" tgtFrame="_blank"/>
          <a:extLst>
            <a:ext uri="{FF2B5EF4-FFF2-40B4-BE49-F238E27FC236}">
              <a16:creationId xmlns:a16="http://schemas.microsoft.com/office/drawing/2014/main" xmlns="" id="{27B733D3-E099-48D1-89C9-8587AE68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4031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333375</xdr:colOff>
      <xdr:row>3</xdr:row>
      <xdr:rowOff>104775</xdr:rowOff>
    </xdr:to>
    <xdr:pic>
      <xdr:nvPicPr>
        <xdr:cNvPr id="139" name="Picture 138" descr="https://www.followthemoney.org/themes/ftmgreen/images/mag-glass-icon.png">
          <a:hlinkClick xmlns:r="http://schemas.openxmlformats.org/officeDocument/2006/relationships" r:id="rId139" tgtFrame="_blank"/>
          <a:extLst>
            <a:ext uri="{FF2B5EF4-FFF2-40B4-BE49-F238E27FC236}">
              <a16:creationId xmlns:a16="http://schemas.microsoft.com/office/drawing/2014/main" xmlns="" id="{988D5707-4A10-4109-A293-DD9CCD1F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28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333375</xdr:colOff>
      <xdr:row>117</xdr:row>
      <xdr:rowOff>104775</xdr:rowOff>
    </xdr:to>
    <xdr:pic>
      <xdr:nvPicPr>
        <xdr:cNvPr id="140" name="Picture 139" descr="https://www.followthemoney.org/themes/ftmgreen/images/mag-glass-icon.png">
          <a:hlinkClick xmlns:r="http://schemas.openxmlformats.org/officeDocument/2006/relationships" r:id="rId140" tgtFrame="_blank"/>
          <a:extLst>
            <a:ext uri="{FF2B5EF4-FFF2-40B4-BE49-F238E27FC236}">
              <a16:creationId xmlns:a16="http://schemas.microsoft.com/office/drawing/2014/main" xmlns="" id="{9CEC1FF1-B73C-40A1-9EC6-5EDD26DC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60508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333375</xdr:colOff>
      <xdr:row>119</xdr:row>
      <xdr:rowOff>104775</xdr:rowOff>
    </xdr:to>
    <xdr:pic>
      <xdr:nvPicPr>
        <xdr:cNvPr id="141" name="Picture 140" descr="https://www.followthemoney.org/themes/ftmgreen/images/mag-glass-icon.png">
          <a:hlinkClick xmlns:r="http://schemas.openxmlformats.org/officeDocument/2006/relationships" r:id="rId141" tgtFrame="_blank"/>
          <a:extLst>
            <a:ext uri="{FF2B5EF4-FFF2-40B4-BE49-F238E27FC236}">
              <a16:creationId xmlns:a16="http://schemas.microsoft.com/office/drawing/2014/main" xmlns="" id="{8595E2B2-69C1-4742-96A3-4C68610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65080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48</xdr:row>
      <xdr:rowOff>104775</xdr:rowOff>
    </xdr:to>
    <xdr:pic>
      <xdr:nvPicPr>
        <xdr:cNvPr id="142" name="Picture 141" descr="https://www.followthemoney.org/themes/ftmgreen/images/mag-glass-icon.png">
          <a:hlinkClick xmlns:r="http://schemas.openxmlformats.org/officeDocument/2006/relationships" r:id="rId142" tgtFrame="_blank"/>
          <a:extLst>
            <a:ext uri="{FF2B5EF4-FFF2-40B4-BE49-F238E27FC236}">
              <a16:creationId xmlns:a16="http://schemas.microsoft.com/office/drawing/2014/main" xmlns="" id="{912D03FE-6318-45EA-B824-05E2DDC6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0515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333375</xdr:colOff>
      <xdr:row>167</xdr:row>
      <xdr:rowOff>104775</xdr:rowOff>
    </xdr:to>
    <xdr:pic>
      <xdr:nvPicPr>
        <xdr:cNvPr id="143" name="Picture 142" descr="https://www.followthemoney.org/themes/ftmgreen/images/mag-glass-icon.png">
          <a:hlinkClick xmlns:r="http://schemas.openxmlformats.org/officeDocument/2006/relationships" r:id="rId143" tgtFrame="_blank"/>
          <a:extLst>
            <a:ext uri="{FF2B5EF4-FFF2-40B4-BE49-F238E27FC236}">
              <a16:creationId xmlns:a16="http://schemas.microsoft.com/office/drawing/2014/main" xmlns="" id="{33863692-B2BC-4BB7-8A85-26DE6495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6128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27</xdr:row>
      <xdr:rowOff>104775</xdr:rowOff>
    </xdr:to>
    <xdr:pic>
      <xdr:nvPicPr>
        <xdr:cNvPr id="144" name="Picture 143" descr="https://www.followthemoney.org/themes/ftmgreen/images/mag-glass-icon.png">
          <a:hlinkClick xmlns:r="http://schemas.openxmlformats.org/officeDocument/2006/relationships" r:id="rId144" tgtFrame="_blank"/>
          <a:extLst>
            <a:ext uri="{FF2B5EF4-FFF2-40B4-BE49-F238E27FC236}">
              <a16:creationId xmlns:a16="http://schemas.microsoft.com/office/drawing/2014/main" xmlns="" id="{471EE56A-D06D-4EB0-A8CC-9BD0864B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5715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333375</xdr:colOff>
      <xdr:row>116</xdr:row>
      <xdr:rowOff>104775</xdr:rowOff>
    </xdr:to>
    <xdr:pic>
      <xdr:nvPicPr>
        <xdr:cNvPr id="145" name="Picture 144" descr="https://www.followthemoney.org/themes/ftmgreen/images/mag-glass-icon.png">
          <a:hlinkClick xmlns:r="http://schemas.openxmlformats.org/officeDocument/2006/relationships" r:id="rId145" tgtFrame="_blank"/>
          <a:extLst>
            <a:ext uri="{FF2B5EF4-FFF2-40B4-BE49-F238E27FC236}">
              <a16:creationId xmlns:a16="http://schemas.microsoft.com/office/drawing/2014/main" xmlns="" id="{262DFB00-E9D0-4F7F-86B9-B6EC096B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5822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333375</xdr:colOff>
      <xdr:row>6</xdr:row>
      <xdr:rowOff>104775</xdr:rowOff>
    </xdr:to>
    <xdr:pic>
      <xdr:nvPicPr>
        <xdr:cNvPr id="146" name="Picture 145" descr="https://www.followthemoney.org/themes/ftmgreen/images/mag-glass-icon.png">
          <a:hlinkClick xmlns:r="http://schemas.openxmlformats.org/officeDocument/2006/relationships" r:id="rId146" tgtFrame="_blank"/>
          <a:extLst>
            <a:ext uri="{FF2B5EF4-FFF2-40B4-BE49-F238E27FC236}">
              <a16:creationId xmlns:a16="http://schemas.microsoft.com/office/drawing/2014/main" xmlns="" id="{97973050-F0AC-4FC8-A883-8F352293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914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333375</xdr:colOff>
      <xdr:row>118</xdr:row>
      <xdr:rowOff>104775</xdr:rowOff>
    </xdr:to>
    <xdr:pic>
      <xdr:nvPicPr>
        <xdr:cNvPr id="147" name="Picture 146" descr="https://www.followthemoney.org/themes/ftmgreen/images/mag-glass-icon.png">
          <a:hlinkClick xmlns:r="http://schemas.openxmlformats.org/officeDocument/2006/relationships" r:id="rId147" tgtFrame="_blank"/>
          <a:extLst>
            <a:ext uri="{FF2B5EF4-FFF2-40B4-BE49-F238E27FC236}">
              <a16:creationId xmlns:a16="http://schemas.microsoft.com/office/drawing/2014/main" xmlns="" id="{835A66B2-58A7-4450-BFD4-B0C4AFDC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62794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333375</xdr:colOff>
      <xdr:row>140</xdr:row>
      <xdr:rowOff>104775</xdr:rowOff>
    </xdr:to>
    <xdr:pic>
      <xdr:nvPicPr>
        <xdr:cNvPr id="148" name="Picture 147" descr="https://www.followthemoney.org/themes/ftmgreen/images/mag-glass-icon.png">
          <a:hlinkClick xmlns:r="http://schemas.openxmlformats.org/officeDocument/2006/relationships" r:id="rId148" tgtFrame="_blank"/>
          <a:extLst>
            <a:ext uri="{FF2B5EF4-FFF2-40B4-BE49-F238E27FC236}">
              <a16:creationId xmlns:a16="http://schemas.microsoft.com/office/drawing/2014/main" xmlns="" id="{D87058C3-6210-44E6-BA4A-C5F6B8FA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0641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333375</xdr:colOff>
      <xdr:row>106</xdr:row>
      <xdr:rowOff>104775</xdr:rowOff>
    </xdr:to>
    <xdr:pic>
      <xdr:nvPicPr>
        <xdr:cNvPr id="149" name="Picture 148" descr="https://www.followthemoney.org/themes/ftmgreen/images/mag-glass-icon.png">
          <a:hlinkClick xmlns:r="http://schemas.openxmlformats.org/officeDocument/2006/relationships" r:id="rId149" tgtFrame="_blank"/>
          <a:extLst>
            <a:ext uri="{FF2B5EF4-FFF2-40B4-BE49-F238E27FC236}">
              <a16:creationId xmlns:a16="http://schemas.microsoft.com/office/drawing/2014/main" xmlns="" id="{07E91994-881C-41C8-AEF8-8A547426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357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20</xdr:row>
      <xdr:rowOff>104775</xdr:rowOff>
    </xdr:to>
    <xdr:pic>
      <xdr:nvPicPr>
        <xdr:cNvPr id="150" name="Picture 149" descr="https://www.followthemoney.org/themes/ftmgreen/images/mag-glass-icon.png">
          <a:hlinkClick xmlns:r="http://schemas.openxmlformats.org/officeDocument/2006/relationships" r:id="rId150" tgtFrame="_blank"/>
          <a:extLst>
            <a:ext uri="{FF2B5EF4-FFF2-40B4-BE49-F238E27FC236}">
              <a16:creationId xmlns:a16="http://schemas.microsoft.com/office/drawing/2014/main" xmlns="" id="{9ED815CE-FED1-484E-B1B4-E4ED9A97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4114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333375</xdr:colOff>
      <xdr:row>107</xdr:row>
      <xdr:rowOff>104775</xdr:rowOff>
    </xdr:to>
    <xdr:pic>
      <xdr:nvPicPr>
        <xdr:cNvPr id="151" name="Picture 150" descr="https://www.followthemoney.org/themes/ftmgreen/images/mag-glass-icon.png">
          <a:hlinkClick xmlns:r="http://schemas.openxmlformats.org/officeDocument/2006/relationships" r:id="rId151" tgtFrame="_blank"/>
          <a:extLst>
            <a:ext uri="{FF2B5EF4-FFF2-40B4-BE49-F238E27FC236}">
              <a16:creationId xmlns:a16="http://schemas.microsoft.com/office/drawing/2014/main" xmlns="" id="{B5EEA87C-49DC-4233-92B1-769D9114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3802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333375</xdr:colOff>
      <xdr:row>141</xdr:row>
      <xdr:rowOff>104775</xdr:rowOff>
    </xdr:to>
    <xdr:pic>
      <xdr:nvPicPr>
        <xdr:cNvPr id="152" name="Picture 151" descr="https://www.followthemoney.org/themes/ftmgreen/images/mag-glass-icon.png">
          <a:hlinkClick xmlns:r="http://schemas.openxmlformats.org/officeDocument/2006/relationships" r:id="rId152" tgtFrame="_blank"/>
          <a:extLst>
            <a:ext uri="{FF2B5EF4-FFF2-40B4-BE49-F238E27FC236}">
              <a16:creationId xmlns:a16="http://schemas.microsoft.com/office/drawing/2014/main" xmlns="" id="{B8B286C5-9F2D-473C-8C5B-B1AE37E9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0870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333375</xdr:colOff>
      <xdr:row>32</xdr:row>
      <xdr:rowOff>104775</xdr:rowOff>
    </xdr:to>
    <xdr:pic>
      <xdr:nvPicPr>
        <xdr:cNvPr id="153" name="Picture 152" descr="https://www.followthemoney.org/themes/ftmgreen/images/mag-glass-icon.png">
          <a:hlinkClick xmlns:r="http://schemas.openxmlformats.org/officeDocument/2006/relationships" r:id="rId153" tgtFrame="_blank"/>
          <a:extLst>
            <a:ext uri="{FF2B5EF4-FFF2-40B4-BE49-F238E27FC236}">
              <a16:creationId xmlns:a16="http://schemas.microsoft.com/office/drawing/2014/main" xmlns="" id="{F0181401-0EC1-4B92-BBCC-3538398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68580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10</xdr:row>
      <xdr:rowOff>104775</xdr:rowOff>
    </xdr:to>
    <xdr:pic>
      <xdr:nvPicPr>
        <xdr:cNvPr id="154" name="Picture 153" descr="https://www.followthemoney.org/themes/ftmgreen/images/mag-glass-icon.png">
          <a:hlinkClick xmlns:r="http://schemas.openxmlformats.org/officeDocument/2006/relationships" r:id="rId154" tgtFrame="_blank"/>
          <a:extLst>
            <a:ext uri="{FF2B5EF4-FFF2-40B4-BE49-F238E27FC236}">
              <a16:creationId xmlns:a16="http://schemas.microsoft.com/office/drawing/2014/main" xmlns="" id="{A02A17BC-A577-4235-97A7-66782DF2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828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333375</xdr:colOff>
      <xdr:row>13</xdr:row>
      <xdr:rowOff>104775</xdr:rowOff>
    </xdr:to>
    <xdr:pic>
      <xdr:nvPicPr>
        <xdr:cNvPr id="155" name="Picture 154" descr="https://www.followthemoney.org/themes/ftmgreen/images/mag-glass-icon.png">
          <a:hlinkClick xmlns:r="http://schemas.openxmlformats.org/officeDocument/2006/relationships" r:id="rId155" tgtFrame="_blank"/>
          <a:extLst>
            <a:ext uri="{FF2B5EF4-FFF2-40B4-BE49-F238E27FC236}">
              <a16:creationId xmlns:a16="http://schemas.microsoft.com/office/drawing/2014/main" xmlns="" id="{36204671-A956-458D-BC03-665CB68A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514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333375</xdr:colOff>
      <xdr:row>109</xdr:row>
      <xdr:rowOff>104775</xdr:rowOff>
    </xdr:to>
    <xdr:pic>
      <xdr:nvPicPr>
        <xdr:cNvPr id="156" name="Picture 155" descr="https://www.followthemoney.org/themes/ftmgreen/images/mag-glass-icon.png">
          <a:hlinkClick xmlns:r="http://schemas.openxmlformats.org/officeDocument/2006/relationships" r:id="rId156" tgtFrame="_blank"/>
          <a:extLst>
            <a:ext uri="{FF2B5EF4-FFF2-40B4-BE49-F238E27FC236}">
              <a16:creationId xmlns:a16="http://schemas.microsoft.com/office/drawing/2014/main" xmlns="" id="{99645E08-1D76-4CA4-A0E1-F622E34B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4260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333375</xdr:colOff>
      <xdr:row>100</xdr:row>
      <xdr:rowOff>104775</xdr:rowOff>
    </xdr:to>
    <xdr:pic>
      <xdr:nvPicPr>
        <xdr:cNvPr id="157" name="Picture 156" descr="https://www.followthemoney.org/themes/ftmgreen/images/mag-glass-icon.png">
          <a:hlinkClick xmlns:r="http://schemas.openxmlformats.org/officeDocument/2006/relationships" r:id="rId157" tgtFrame="_blank"/>
          <a:extLst>
            <a:ext uri="{FF2B5EF4-FFF2-40B4-BE49-F238E27FC236}">
              <a16:creationId xmlns:a16="http://schemas.microsoft.com/office/drawing/2014/main" xmlns="" id="{2C8EC0B1-3307-4796-BD22-D3D8FE79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2202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41</xdr:row>
      <xdr:rowOff>104775</xdr:rowOff>
    </xdr:to>
    <xdr:pic>
      <xdr:nvPicPr>
        <xdr:cNvPr id="158" name="Picture 157" descr="https://www.followthemoney.org/themes/ftmgreen/images/mag-glass-icon.png">
          <a:hlinkClick xmlns:r="http://schemas.openxmlformats.org/officeDocument/2006/relationships" r:id="rId158" tgtFrame="_blank"/>
          <a:extLst>
            <a:ext uri="{FF2B5EF4-FFF2-40B4-BE49-F238E27FC236}">
              <a16:creationId xmlns:a16="http://schemas.microsoft.com/office/drawing/2014/main" xmlns="" id="{431E826C-6875-4C43-A794-B7D92ED7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8915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333375</xdr:colOff>
      <xdr:row>101</xdr:row>
      <xdr:rowOff>104775</xdr:rowOff>
    </xdr:to>
    <xdr:pic>
      <xdr:nvPicPr>
        <xdr:cNvPr id="159" name="Picture 158" descr="https://www.followthemoney.org/themes/ftmgreen/images/mag-glass-icon.png">
          <a:hlinkClick xmlns:r="http://schemas.openxmlformats.org/officeDocument/2006/relationships" r:id="rId159" tgtFrame="_blank"/>
          <a:extLst>
            <a:ext uri="{FF2B5EF4-FFF2-40B4-BE49-F238E27FC236}">
              <a16:creationId xmlns:a16="http://schemas.microsoft.com/office/drawing/2014/main" xmlns="" id="{5E351B1F-C765-4AA6-9ED7-43FD29C2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2431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333375</xdr:colOff>
      <xdr:row>103</xdr:row>
      <xdr:rowOff>104775</xdr:rowOff>
    </xdr:to>
    <xdr:pic>
      <xdr:nvPicPr>
        <xdr:cNvPr id="160" name="Picture 159" descr="https://www.followthemoney.org/themes/ftmgreen/images/mag-glass-icon.png">
          <a:hlinkClick xmlns:r="http://schemas.openxmlformats.org/officeDocument/2006/relationships" r:id="rId160" tgtFrame="_blank"/>
          <a:extLst>
            <a:ext uri="{FF2B5EF4-FFF2-40B4-BE49-F238E27FC236}">
              <a16:creationId xmlns:a16="http://schemas.microsoft.com/office/drawing/2014/main" xmlns="" id="{33E7C36E-6DD9-4707-8219-BC2BB00B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2888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333375</xdr:colOff>
      <xdr:row>16</xdr:row>
      <xdr:rowOff>104775</xdr:rowOff>
    </xdr:to>
    <xdr:pic>
      <xdr:nvPicPr>
        <xdr:cNvPr id="161" name="Picture 160" descr="https://www.followthemoney.org/themes/ftmgreen/images/mag-glass-icon.png">
          <a:hlinkClick xmlns:r="http://schemas.openxmlformats.org/officeDocument/2006/relationships" r:id="rId161" tgtFrame="_blank"/>
          <a:extLst>
            <a:ext uri="{FF2B5EF4-FFF2-40B4-BE49-F238E27FC236}">
              <a16:creationId xmlns:a16="http://schemas.microsoft.com/office/drawing/2014/main" xmlns="" id="{9E57C34C-E3BA-44B5-8891-4D342AFA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200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333375</xdr:colOff>
      <xdr:row>144</xdr:row>
      <xdr:rowOff>104775</xdr:rowOff>
    </xdr:to>
    <xdr:pic>
      <xdr:nvPicPr>
        <xdr:cNvPr id="162" name="Picture 161" descr="https://www.followthemoney.org/themes/ftmgreen/images/mag-glass-icon.png">
          <a:hlinkClick xmlns:r="http://schemas.openxmlformats.org/officeDocument/2006/relationships" r:id="rId162" tgtFrame="_blank"/>
          <a:extLst>
            <a:ext uri="{FF2B5EF4-FFF2-40B4-BE49-F238E27FC236}">
              <a16:creationId xmlns:a16="http://schemas.microsoft.com/office/drawing/2014/main" xmlns="" id="{72CE6AE4-7E3A-4D7D-871D-C0B725B5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1556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333375</xdr:colOff>
      <xdr:row>105</xdr:row>
      <xdr:rowOff>104775</xdr:rowOff>
    </xdr:to>
    <xdr:pic>
      <xdr:nvPicPr>
        <xdr:cNvPr id="163" name="Picture 162" descr="https://www.followthemoney.org/themes/ftmgreen/images/mag-glass-icon.png">
          <a:hlinkClick xmlns:r="http://schemas.openxmlformats.org/officeDocument/2006/relationships" r:id="rId163" tgtFrame="_blank"/>
          <a:extLst>
            <a:ext uri="{FF2B5EF4-FFF2-40B4-BE49-F238E27FC236}">
              <a16:creationId xmlns:a16="http://schemas.microsoft.com/office/drawing/2014/main" xmlns="" id="{061D6E2D-68B5-4BFC-9FF1-CB1FD070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334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333375</xdr:colOff>
      <xdr:row>114</xdr:row>
      <xdr:rowOff>104775</xdr:rowOff>
    </xdr:to>
    <xdr:pic>
      <xdr:nvPicPr>
        <xdr:cNvPr id="164" name="Picture 163" descr="https://www.followthemoney.org/themes/ftmgreen/images/mag-glass-icon.png">
          <a:hlinkClick xmlns:r="http://schemas.openxmlformats.org/officeDocument/2006/relationships" r:id="rId164" tgtFrame="_blank"/>
          <a:extLst>
            <a:ext uri="{FF2B5EF4-FFF2-40B4-BE49-F238E27FC236}">
              <a16:creationId xmlns:a16="http://schemas.microsoft.com/office/drawing/2014/main" xmlns="" id="{C94619D0-6AE0-46A4-BF67-8B2208D7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53650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333375</xdr:colOff>
      <xdr:row>18</xdr:row>
      <xdr:rowOff>104775</xdr:rowOff>
    </xdr:to>
    <xdr:pic>
      <xdr:nvPicPr>
        <xdr:cNvPr id="165" name="Picture 164" descr="https://www.followthemoney.org/themes/ftmgreen/images/mag-glass-icon.png">
          <a:hlinkClick xmlns:r="http://schemas.openxmlformats.org/officeDocument/2006/relationships" r:id="rId165" tgtFrame="_blank"/>
          <a:extLst>
            <a:ext uri="{FF2B5EF4-FFF2-40B4-BE49-F238E27FC236}">
              <a16:creationId xmlns:a16="http://schemas.microsoft.com/office/drawing/2014/main" xmlns="" id="{B5486877-3550-438B-87AA-B714E629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6576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19</xdr:row>
      <xdr:rowOff>104775</xdr:rowOff>
    </xdr:to>
    <xdr:pic>
      <xdr:nvPicPr>
        <xdr:cNvPr id="166" name="Picture 165" descr="https://www.followthemoney.org/themes/ftmgreen/images/mag-glass-icon.png">
          <a:hlinkClick xmlns:r="http://schemas.openxmlformats.org/officeDocument/2006/relationships" r:id="rId166" tgtFrame="_blank"/>
          <a:extLst>
            <a:ext uri="{FF2B5EF4-FFF2-40B4-BE49-F238E27FC236}">
              <a16:creationId xmlns:a16="http://schemas.microsoft.com/office/drawing/2014/main" xmlns="" id="{53F88443-C3C8-4239-8FEE-BB370D00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3886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333375</xdr:colOff>
      <xdr:row>104</xdr:row>
      <xdr:rowOff>104775</xdr:rowOff>
    </xdr:to>
    <xdr:pic>
      <xdr:nvPicPr>
        <xdr:cNvPr id="167" name="Picture 166" descr="https://www.followthemoney.org/themes/ftmgreen/images/mag-glass-icon.png">
          <a:hlinkClick xmlns:r="http://schemas.openxmlformats.org/officeDocument/2006/relationships" r:id="rId167" tgtFrame="_blank"/>
          <a:extLst>
            <a:ext uri="{FF2B5EF4-FFF2-40B4-BE49-F238E27FC236}">
              <a16:creationId xmlns:a16="http://schemas.microsoft.com/office/drawing/2014/main" xmlns="" id="{56A3E530-FBFB-42F6-9B56-369A1DDD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3117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333375</xdr:colOff>
      <xdr:row>112</xdr:row>
      <xdr:rowOff>104775</xdr:rowOff>
    </xdr:to>
    <xdr:pic>
      <xdr:nvPicPr>
        <xdr:cNvPr id="168" name="Picture 167" descr="https://www.followthemoney.org/themes/ftmgreen/images/mag-glass-icon.png">
          <a:hlinkClick xmlns:r="http://schemas.openxmlformats.org/officeDocument/2006/relationships" r:id="rId168" tgtFrame="_blank"/>
          <a:extLst>
            <a:ext uri="{FF2B5EF4-FFF2-40B4-BE49-F238E27FC236}">
              <a16:creationId xmlns:a16="http://schemas.microsoft.com/office/drawing/2014/main" xmlns="" id="{2D604F75-C825-450F-814F-A9B09879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249078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333375</xdr:colOff>
      <xdr:row>24</xdr:row>
      <xdr:rowOff>104775</xdr:rowOff>
    </xdr:to>
    <xdr:pic>
      <xdr:nvPicPr>
        <xdr:cNvPr id="169" name="Picture 168" descr="https://www.followthemoney.org/themes/ftmgreen/images/mag-glass-icon.png">
          <a:hlinkClick xmlns:r="http://schemas.openxmlformats.org/officeDocument/2006/relationships" r:id="rId169" tgtFrame="_blank"/>
          <a:extLst>
            <a:ext uri="{FF2B5EF4-FFF2-40B4-BE49-F238E27FC236}">
              <a16:creationId xmlns:a16="http://schemas.microsoft.com/office/drawing/2014/main" xmlns="" id="{9D5B19C2-4058-4E24-9765-5EA8E412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5029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333375</xdr:colOff>
      <xdr:row>5</xdr:row>
      <xdr:rowOff>104775</xdr:rowOff>
    </xdr:to>
    <xdr:pic>
      <xdr:nvPicPr>
        <xdr:cNvPr id="170" name="Picture 169" descr="https://www.followthemoney.org/themes/ftmgreen/images/mag-glass-icon.png">
          <a:hlinkClick xmlns:r="http://schemas.openxmlformats.org/officeDocument/2006/relationships" r:id="rId170" tgtFrame="_blank"/>
          <a:extLst>
            <a:ext uri="{FF2B5EF4-FFF2-40B4-BE49-F238E27FC236}">
              <a16:creationId xmlns:a16="http://schemas.microsoft.com/office/drawing/2014/main" xmlns="" id="{A7503113-5E36-4631-AA4C-B83452A2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685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333375</xdr:colOff>
      <xdr:row>70</xdr:row>
      <xdr:rowOff>104775</xdr:rowOff>
    </xdr:to>
    <xdr:pic>
      <xdr:nvPicPr>
        <xdr:cNvPr id="171" name="Picture 170" descr="https://www.followthemoney.org/themes/ftmgreen/images/mag-glass-icon.png">
          <a:hlinkClick xmlns:r="http://schemas.openxmlformats.org/officeDocument/2006/relationships" r:id="rId171" tgtFrame="_blank"/>
          <a:extLst>
            <a:ext uri="{FF2B5EF4-FFF2-40B4-BE49-F238E27FC236}">
              <a16:creationId xmlns:a16="http://schemas.microsoft.com/office/drawing/2014/main" xmlns="" id="{22D62738-8FC3-4D65-8513-43D1A43A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15573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333375</xdr:colOff>
      <xdr:row>4</xdr:row>
      <xdr:rowOff>104775</xdr:rowOff>
    </xdr:to>
    <xdr:pic>
      <xdr:nvPicPr>
        <xdr:cNvPr id="172" name="Picture 171" descr="https://www.followthemoney.org/themes/ftmgreen/images/mag-glass-icon.png">
          <a:hlinkClick xmlns:r="http://schemas.openxmlformats.org/officeDocument/2006/relationships" r:id="rId172" tgtFrame="_blank"/>
          <a:extLst>
            <a:ext uri="{FF2B5EF4-FFF2-40B4-BE49-F238E27FC236}">
              <a16:creationId xmlns:a16="http://schemas.microsoft.com/office/drawing/2014/main" xmlns="" id="{3B3883C1-A20C-45CF-AC5E-E6E0D227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457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26" Type="http://schemas.openxmlformats.org/officeDocument/2006/relationships/control" Target="../activeX/activeX24.xml"/><Relationship Id="rId39" Type="http://schemas.openxmlformats.org/officeDocument/2006/relationships/control" Target="../activeX/activeX37.xml"/><Relationship Id="rId21" Type="http://schemas.openxmlformats.org/officeDocument/2006/relationships/control" Target="../activeX/activeX19.xml"/><Relationship Id="rId34" Type="http://schemas.openxmlformats.org/officeDocument/2006/relationships/control" Target="../activeX/activeX32.xml"/><Relationship Id="rId42" Type="http://schemas.openxmlformats.org/officeDocument/2006/relationships/control" Target="../activeX/activeX40.xml"/><Relationship Id="rId47" Type="http://schemas.openxmlformats.org/officeDocument/2006/relationships/control" Target="../activeX/activeX45.xml"/><Relationship Id="rId50" Type="http://schemas.openxmlformats.org/officeDocument/2006/relationships/control" Target="../activeX/activeX48.xml"/><Relationship Id="rId55" Type="http://schemas.openxmlformats.org/officeDocument/2006/relationships/control" Target="../activeX/activeX53.xml"/><Relationship Id="rId63" Type="http://schemas.openxmlformats.org/officeDocument/2006/relationships/control" Target="../activeX/activeX61.xml"/><Relationship Id="rId68" Type="http://schemas.openxmlformats.org/officeDocument/2006/relationships/control" Target="../activeX/activeX66.xml"/><Relationship Id="rId76" Type="http://schemas.openxmlformats.org/officeDocument/2006/relationships/control" Target="../activeX/activeX74.xml"/><Relationship Id="rId84" Type="http://schemas.openxmlformats.org/officeDocument/2006/relationships/control" Target="../activeX/activeX82.xml"/><Relationship Id="rId89" Type="http://schemas.openxmlformats.org/officeDocument/2006/relationships/control" Target="../activeX/activeX87.xml"/><Relationship Id="rId7" Type="http://schemas.openxmlformats.org/officeDocument/2006/relationships/control" Target="../activeX/activeX5.xml"/><Relationship Id="rId71" Type="http://schemas.openxmlformats.org/officeDocument/2006/relationships/control" Target="../activeX/activeX69.xml"/><Relationship Id="rId92" Type="http://schemas.openxmlformats.org/officeDocument/2006/relationships/control" Target="../activeX/activeX90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9" Type="http://schemas.openxmlformats.org/officeDocument/2006/relationships/control" Target="../activeX/activeX27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32" Type="http://schemas.openxmlformats.org/officeDocument/2006/relationships/control" Target="../activeX/activeX30.xml"/><Relationship Id="rId37" Type="http://schemas.openxmlformats.org/officeDocument/2006/relationships/control" Target="../activeX/activeX35.xml"/><Relationship Id="rId40" Type="http://schemas.openxmlformats.org/officeDocument/2006/relationships/control" Target="../activeX/activeX38.xml"/><Relationship Id="rId45" Type="http://schemas.openxmlformats.org/officeDocument/2006/relationships/control" Target="../activeX/activeX43.xml"/><Relationship Id="rId53" Type="http://schemas.openxmlformats.org/officeDocument/2006/relationships/control" Target="../activeX/activeX51.xml"/><Relationship Id="rId58" Type="http://schemas.openxmlformats.org/officeDocument/2006/relationships/control" Target="../activeX/activeX56.xml"/><Relationship Id="rId66" Type="http://schemas.openxmlformats.org/officeDocument/2006/relationships/control" Target="../activeX/activeX64.xml"/><Relationship Id="rId74" Type="http://schemas.openxmlformats.org/officeDocument/2006/relationships/control" Target="../activeX/activeX72.xml"/><Relationship Id="rId79" Type="http://schemas.openxmlformats.org/officeDocument/2006/relationships/control" Target="../activeX/activeX77.xml"/><Relationship Id="rId87" Type="http://schemas.openxmlformats.org/officeDocument/2006/relationships/control" Target="../activeX/activeX85.xml"/><Relationship Id="rId5" Type="http://schemas.openxmlformats.org/officeDocument/2006/relationships/control" Target="../activeX/activeX3.xml"/><Relationship Id="rId61" Type="http://schemas.openxmlformats.org/officeDocument/2006/relationships/control" Target="../activeX/activeX59.xml"/><Relationship Id="rId82" Type="http://schemas.openxmlformats.org/officeDocument/2006/relationships/control" Target="../activeX/activeX80.xml"/><Relationship Id="rId90" Type="http://schemas.openxmlformats.org/officeDocument/2006/relationships/control" Target="../activeX/activeX88.xml"/><Relationship Id="rId19" Type="http://schemas.openxmlformats.org/officeDocument/2006/relationships/control" Target="../activeX/activeX1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Relationship Id="rId35" Type="http://schemas.openxmlformats.org/officeDocument/2006/relationships/control" Target="../activeX/activeX33.xml"/><Relationship Id="rId43" Type="http://schemas.openxmlformats.org/officeDocument/2006/relationships/control" Target="../activeX/activeX41.xml"/><Relationship Id="rId48" Type="http://schemas.openxmlformats.org/officeDocument/2006/relationships/control" Target="../activeX/activeX46.xml"/><Relationship Id="rId56" Type="http://schemas.openxmlformats.org/officeDocument/2006/relationships/control" Target="../activeX/activeX54.xml"/><Relationship Id="rId64" Type="http://schemas.openxmlformats.org/officeDocument/2006/relationships/control" Target="../activeX/activeX62.xml"/><Relationship Id="rId69" Type="http://schemas.openxmlformats.org/officeDocument/2006/relationships/control" Target="../activeX/activeX67.xml"/><Relationship Id="rId77" Type="http://schemas.openxmlformats.org/officeDocument/2006/relationships/control" Target="../activeX/activeX75.xml"/><Relationship Id="rId8" Type="http://schemas.openxmlformats.org/officeDocument/2006/relationships/control" Target="../activeX/activeX6.xml"/><Relationship Id="rId51" Type="http://schemas.openxmlformats.org/officeDocument/2006/relationships/control" Target="../activeX/activeX49.xml"/><Relationship Id="rId72" Type="http://schemas.openxmlformats.org/officeDocument/2006/relationships/control" Target="../activeX/activeX70.xml"/><Relationship Id="rId80" Type="http://schemas.openxmlformats.org/officeDocument/2006/relationships/control" Target="../activeX/activeX78.xml"/><Relationship Id="rId85" Type="http://schemas.openxmlformats.org/officeDocument/2006/relationships/control" Target="../activeX/activeX83.xml"/><Relationship Id="rId93" Type="http://schemas.openxmlformats.org/officeDocument/2006/relationships/control" Target="../activeX/activeX91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33" Type="http://schemas.openxmlformats.org/officeDocument/2006/relationships/control" Target="../activeX/activeX31.xml"/><Relationship Id="rId38" Type="http://schemas.openxmlformats.org/officeDocument/2006/relationships/control" Target="../activeX/activeX36.xml"/><Relationship Id="rId46" Type="http://schemas.openxmlformats.org/officeDocument/2006/relationships/control" Target="../activeX/activeX44.xml"/><Relationship Id="rId59" Type="http://schemas.openxmlformats.org/officeDocument/2006/relationships/control" Target="../activeX/activeX57.xml"/><Relationship Id="rId67" Type="http://schemas.openxmlformats.org/officeDocument/2006/relationships/control" Target="../activeX/activeX65.xml"/><Relationship Id="rId20" Type="http://schemas.openxmlformats.org/officeDocument/2006/relationships/control" Target="../activeX/activeX18.xml"/><Relationship Id="rId41" Type="http://schemas.openxmlformats.org/officeDocument/2006/relationships/control" Target="../activeX/activeX39.xml"/><Relationship Id="rId54" Type="http://schemas.openxmlformats.org/officeDocument/2006/relationships/control" Target="../activeX/activeX52.xml"/><Relationship Id="rId62" Type="http://schemas.openxmlformats.org/officeDocument/2006/relationships/control" Target="../activeX/activeX60.xml"/><Relationship Id="rId70" Type="http://schemas.openxmlformats.org/officeDocument/2006/relationships/control" Target="../activeX/activeX68.xml"/><Relationship Id="rId75" Type="http://schemas.openxmlformats.org/officeDocument/2006/relationships/control" Target="../activeX/activeX73.xml"/><Relationship Id="rId83" Type="http://schemas.openxmlformats.org/officeDocument/2006/relationships/control" Target="../activeX/activeX81.xml"/><Relationship Id="rId88" Type="http://schemas.openxmlformats.org/officeDocument/2006/relationships/control" Target="../activeX/activeX86.xml"/><Relationship Id="rId91" Type="http://schemas.openxmlformats.org/officeDocument/2006/relationships/control" Target="../activeX/activeX89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36" Type="http://schemas.openxmlformats.org/officeDocument/2006/relationships/control" Target="../activeX/activeX34.xml"/><Relationship Id="rId49" Type="http://schemas.openxmlformats.org/officeDocument/2006/relationships/control" Target="../activeX/activeX47.xml"/><Relationship Id="rId57" Type="http://schemas.openxmlformats.org/officeDocument/2006/relationships/control" Target="../activeX/activeX55.xml"/><Relationship Id="rId10" Type="http://schemas.openxmlformats.org/officeDocument/2006/relationships/control" Target="../activeX/activeX8.xml"/><Relationship Id="rId31" Type="http://schemas.openxmlformats.org/officeDocument/2006/relationships/control" Target="../activeX/activeX29.xml"/><Relationship Id="rId44" Type="http://schemas.openxmlformats.org/officeDocument/2006/relationships/control" Target="../activeX/activeX42.xml"/><Relationship Id="rId52" Type="http://schemas.openxmlformats.org/officeDocument/2006/relationships/control" Target="../activeX/activeX50.xml"/><Relationship Id="rId60" Type="http://schemas.openxmlformats.org/officeDocument/2006/relationships/control" Target="../activeX/activeX58.xml"/><Relationship Id="rId65" Type="http://schemas.openxmlformats.org/officeDocument/2006/relationships/control" Target="../activeX/activeX63.xml"/><Relationship Id="rId73" Type="http://schemas.openxmlformats.org/officeDocument/2006/relationships/control" Target="../activeX/activeX71.xml"/><Relationship Id="rId78" Type="http://schemas.openxmlformats.org/officeDocument/2006/relationships/control" Target="../activeX/activeX76.xml"/><Relationship Id="rId81" Type="http://schemas.openxmlformats.org/officeDocument/2006/relationships/control" Target="../activeX/activeX79.xml"/><Relationship Id="rId86" Type="http://schemas.openxmlformats.org/officeDocument/2006/relationships/control" Target="../activeX/activeX84.xml"/><Relationship Id="rId94" Type="http://schemas.openxmlformats.org/officeDocument/2006/relationships/control" Target="../activeX/activeX92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0"/>
  <sheetViews>
    <sheetView tabSelected="1" topLeftCell="A211" workbookViewId="0">
      <selection activeCell="D234" sqref="D234"/>
    </sheetView>
  </sheetViews>
  <sheetFormatPr defaultRowHeight="15"/>
  <cols>
    <col min="2" max="2" width="8.42578125" bestFit="1" customWidth="1"/>
    <col min="3" max="3" width="6.85546875" bestFit="1" customWidth="1"/>
    <col min="4" max="4" width="16.42578125" customWidth="1"/>
    <col min="5" max="5" width="33.7109375" customWidth="1"/>
    <col min="6" max="6" width="28.85546875" customWidth="1"/>
    <col min="7" max="7" width="21" bestFit="1" customWidth="1"/>
    <col min="8" max="8" width="20.5703125" customWidth="1"/>
    <col min="9" max="9" width="20" bestFit="1" customWidth="1"/>
    <col min="11" max="11" width="20" bestFit="1" customWidth="1"/>
    <col min="12" max="12" width="20.140625" bestFit="1" customWidth="1"/>
    <col min="13" max="13" width="13.85546875" bestFit="1" customWidth="1"/>
    <col min="14" max="14" width="25.7109375" bestFit="1" customWidth="1"/>
    <col min="15" max="15" width="20.85546875" bestFit="1" customWidth="1"/>
  </cols>
  <sheetData>
    <row r="1" spans="1:40">
      <c r="A1" s="202" t="s">
        <v>344</v>
      </c>
      <c r="B1" s="134" t="s">
        <v>256</v>
      </c>
      <c r="C1" s="134" t="s">
        <v>1</v>
      </c>
      <c r="D1" s="134" t="s">
        <v>0</v>
      </c>
      <c r="E1" s="135" t="s">
        <v>2</v>
      </c>
      <c r="F1" s="136" t="s">
        <v>3</v>
      </c>
      <c r="G1" s="137" t="s">
        <v>4</v>
      </c>
      <c r="H1" s="138" t="s">
        <v>326</v>
      </c>
      <c r="I1" s="136" t="s">
        <v>325</v>
      </c>
      <c r="J1" s="139"/>
      <c r="K1" s="136" t="s">
        <v>204</v>
      </c>
      <c r="L1" s="140" t="s">
        <v>5</v>
      </c>
      <c r="M1" s="140" t="s">
        <v>6</v>
      </c>
      <c r="N1" s="136" t="s">
        <v>7</v>
      </c>
      <c r="O1" s="141" t="s">
        <v>8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1:40" ht="18">
      <c r="A2" s="203"/>
      <c r="B2" s="142"/>
      <c r="C2" s="142"/>
      <c r="D2" s="143"/>
      <c r="E2" s="143"/>
      <c r="F2" s="144" t="s">
        <v>361</v>
      </c>
      <c r="G2" s="145"/>
      <c r="H2" s="146"/>
      <c r="I2" s="142"/>
      <c r="J2" s="147"/>
      <c r="K2" s="142"/>
      <c r="L2" s="148"/>
      <c r="M2" s="148"/>
      <c r="N2" s="142"/>
      <c r="O2" s="149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21" thickBot="1">
      <c r="A3" s="203">
        <v>1</v>
      </c>
      <c r="B3" s="142" t="s">
        <v>13</v>
      </c>
      <c r="C3" s="142">
        <v>13</v>
      </c>
      <c r="D3" s="142" t="s">
        <v>10</v>
      </c>
      <c r="E3" s="150" t="s">
        <v>11</v>
      </c>
      <c r="F3" s="151" t="s">
        <v>12</v>
      </c>
      <c r="G3" s="152">
        <v>0.98929999999999996</v>
      </c>
      <c r="H3" s="153">
        <v>242339</v>
      </c>
      <c r="I3" s="47"/>
      <c r="J3" s="154"/>
      <c r="K3" s="155" t="s">
        <v>12</v>
      </c>
      <c r="L3" s="156"/>
      <c r="M3" s="156">
        <v>70201</v>
      </c>
      <c r="N3" s="157"/>
      <c r="O3" s="158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5"/>
      <c r="AI3" s="155"/>
      <c r="AJ3" s="155"/>
      <c r="AK3" s="155"/>
      <c r="AL3" s="155"/>
      <c r="AM3" s="155"/>
      <c r="AN3" s="155"/>
    </row>
    <row r="4" spans="1:40" ht="21" thickBot="1">
      <c r="A4" s="203">
        <f>A3+1</f>
        <v>2</v>
      </c>
      <c r="B4" s="142" t="s">
        <v>13</v>
      </c>
      <c r="C4" s="142">
        <v>46</v>
      </c>
      <c r="D4" s="142" t="s">
        <v>10</v>
      </c>
      <c r="E4" s="150" t="s">
        <v>14</v>
      </c>
      <c r="F4" s="151" t="s">
        <v>12</v>
      </c>
      <c r="G4" s="152">
        <v>0.98860000000000003</v>
      </c>
      <c r="H4" s="153">
        <v>210808</v>
      </c>
      <c r="I4" s="160"/>
      <c r="J4" s="161"/>
      <c r="K4" s="155" t="s">
        <v>12</v>
      </c>
      <c r="L4" s="156"/>
      <c r="M4" s="156">
        <v>104685</v>
      </c>
      <c r="N4" s="155"/>
      <c r="O4" s="158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5"/>
      <c r="AI4" s="155"/>
      <c r="AJ4" s="155"/>
      <c r="AK4" s="155"/>
      <c r="AL4" s="155"/>
      <c r="AM4" s="155"/>
      <c r="AN4" s="155"/>
    </row>
    <row r="5" spans="1:40" ht="21" thickBot="1">
      <c r="A5" s="203">
        <f t="shared" ref="A5:A64" si="0">A4+1</f>
        <v>3</v>
      </c>
      <c r="B5" s="142" t="s">
        <v>13</v>
      </c>
      <c r="C5" s="142">
        <v>44</v>
      </c>
      <c r="D5" s="142" t="s">
        <v>10</v>
      </c>
      <c r="E5" s="159" t="s">
        <v>15</v>
      </c>
      <c r="F5" s="151" t="s">
        <v>12</v>
      </c>
      <c r="G5" s="152">
        <v>0.98129999999999995</v>
      </c>
      <c r="H5" s="153">
        <v>205424</v>
      </c>
      <c r="I5" s="51"/>
      <c r="J5" s="161"/>
      <c r="K5" s="155" t="s">
        <v>12</v>
      </c>
      <c r="L5" s="156"/>
      <c r="M5" s="156">
        <v>81436</v>
      </c>
      <c r="N5" s="155"/>
      <c r="O5" s="158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5"/>
      <c r="AI5" s="155"/>
      <c r="AJ5" s="155"/>
      <c r="AK5" s="155"/>
      <c r="AL5" s="155"/>
      <c r="AM5" s="155"/>
      <c r="AN5" s="155"/>
    </row>
    <row r="6" spans="1:40" ht="21" thickBot="1">
      <c r="A6" s="203">
        <f t="shared" si="0"/>
        <v>4</v>
      </c>
      <c r="B6" s="142" t="s">
        <v>13</v>
      </c>
      <c r="C6" s="142">
        <v>8</v>
      </c>
      <c r="D6" s="142" t="s">
        <v>10</v>
      </c>
      <c r="E6" s="150" t="s">
        <v>17</v>
      </c>
      <c r="F6" s="151" t="s">
        <v>12</v>
      </c>
      <c r="G6" s="152">
        <v>0.9859</v>
      </c>
      <c r="H6" s="153">
        <v>178090</v>
      </c>
      <c r="I6" s="51"/>
      <c r="J6" s="154"/>
      <c r="K6" s="155" t="s">
        <v>12</v>
      </c>
      <c r="L6" s="156"/>
      <c r="M6" s="156">
        <v>84287</v>
      </c>
      <c r="N6" s="155"/>
      <c r="O6" s="158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5"/>
      <c r="AI6" s="155"/>
      <c r="AJ6" s="155"/>
      <c r="AK6" s="155"/>
      <c r="AL6" s="155"/>
      <c r="AM6" s="155"/>
      <c r="AN6" s="155"/>
    </row>
    <row r="7" spans="1:40" ht="21" thickBot="1">
      <c r="A7" s="203">
        <f t="shared" si="0"/>
        <v>5</v>
      </c>
      <c r="B7" s="142" t="s">
        <v>13</v>
      </c>
      <c r="C7" s="142">
        <v>1</v>
      </c>
      <c r="D7" s="142" t="s">
        <v>10</v>
      </c>
      <c r="E7" s="159" t="s">
        <v>18</v>
      </c>
      <c r="F7" s="151" t="s">
        <v>12</v>
      </c>
      <c r="G7" s="152">
        <v>0.99060000000000004</v>
      </c>
      <c r="H7" s="153">
        <v>135612</v>
      </c>
      <c r="I7" s="51"/>
      <c r="J7" s="161"/>
      <c r="K7" s="155" t="s">
        <v>12</v>
      </c>
      <c r="L7" s="156"/>
      <c r="M7" s="156">
        <v>77766</v>
      </c>
      <c r="N7" s="155"/>
      <c r="O7" s="158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9"/>
      <c r="AI7" s="159"/>
      <c r="AJ7" s="159"/>
      <c r="AK7" s="159"/>
      <c r="AL7" s="159"/>
      <c r="AM7" s="159"/>
      <c r="AN7" s="159"/>
    </row>
    <row r="8" spans="1:40" ht="21" thickBot="1">
      <c r="A8" s="203">
        <f t="shared" si="0"/>
        <v>6</v>
      </c>
      <c r="B8" s="142" t="s">
        <v>19</v>
      </c>
      <c r="C8" s="142">
        <v>65</v>
      </c>
      <c r="D8" s="142" t="s">
        <v>10</v>
      </c>
      <c r="E8" s="159" t="s">
        <v>20</v>
      </c>
      <c r="F8" s="151" t="s">
        <v>12</v>
      </c>
      <c r="G8" s="152">
        <v>0.99390000000000001</v>
      </c>
      <c r="H8" s="153">
        <v>135249</v>
      </c>
      <c r="I8" s="162"/>
      <c r="J8" s="154"/>
      <c r="K8" s="155" t="s">
        <v>12</v>
      </c>
      <c r="L8" s="156"/>
      <c r="M8" s="156">
        <v>26088</v>
      </c>
      <c r="N8" s="155"/>
      <c r="O8" s="158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" thickBot="1">
      <c r="A9" s="203">
        <f t="shared" si="0"/>
        <v>7</v>
      </c>
      <c r="B9" s="142" t="s">
        <v>13</v>
      </c>
      <c r="C9" s="142">
        <v>28</v>
      </c>
      <c r="D9" s="142" t="s">
        <v>10</v>
      </c>
      <c r="E9" s="150" t="s">
        <v>21</v>
      </c>
      <c r="F9" s="151" t="s">
        <v>12</v>
      </c>
      <c r="G9" s="152">
        <v>0.99319999999999997</v>
      </c>
      <c r="H9" s="153">
        <v>126659</v>
      </c>
      <c r="I9" s="51"/>
      <c r="J9" s="154"/>
      <c r="K9" s="155" t="s">
        <v>12</v>
      </c>
      <c r="L9" s="156"/>
      <c r="M9" s="156">
        <v>76641</v>
      </c>
      <c r="N9" s="155"/>
      <c r="O9" s="158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9"/>
      <c r="AI9" s="159"/>
      <c r="AJ9" s="159"/>
      <c r="AK9" s="159"/>
      <c r="AL9" s="159"/>
      <c r="AM9" s="159"/>
      <c r="AN9" s="159"/>
    </row>
    <row r="10" spans="1:40" ht="21" thickBot="1">
      <c r="A10" s="203">
        <f t="shared" si="0"/>
        <v>8</v>
      </c>
      <c r="B10" s="142" t="s">
        <v>19</v>
      </c>
      <c r="C10" s="142">
        <v>2</v>
      </c>
      <c r="D10" s="142" t="s">
        <v>10</v>
      </c>
      <c r="E10" s="159" t="s">
        <v>22</v>
      </c>
      <c r="F10" s="151" t="s">
        <v>12</v>
      </c>
      <c r="G10" s="152">
        <v>0.98750000000000004</v>
      </c>
      <c r="H10" s="153">
        <v>121413</v>
      </c>
      <c r="I10" s="162"/>
      <c r="J10" s="154"/>
      <c r="K10" s="155" t="s">
        <v>12</v>
      </c>
      <c r="L10" s="156"/>
      <c r="M10" s="156">
        <v>30143</v>
      </c>
      <c r="N10" s="155"/>
      <c r="O10" s="158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thickBot="1">
      <c r="A11" s="203">
        <f t="shared" si="0"/>
        <v>9</v>
      </c>
      <c r="B11" s="142" t="s">
        <v>19</v>
      </c>
      <c r="C11" s="142">
        <v>6</v>
      </c>
      <c r="D11" s="142" t="s">
        <v>10</v>
      </c>
      <c r="E11" s="159" t="s">
        <v>23</v>
      </c>
      <c r="F11" s="151" t="s">
        <v>12</v>
      </c>
      <c r="G11" s="152">
        <v>0.99</v>
      </c>
      <c r="H11" s="153">
        <v>114295</v>
      </c>
      <c r="I11" s="162"/>
      <c r="J11" s="154"/>
      <c r="K11" s="155" t="s">
        <v>12</v>
      </c>
      <c r="L11" s="156"/>
      <c r="M11" s="156">
        <v>28571</v>
      </c>
      <c r="N11" s="155"/>
      <c r="O11" s="158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</row>
    <row r="12" spans="1:40" ht="21" thickBot="1">
      <c r="A12" s="203">
        <f t="shared" si="0"/>
        <v>10</v>
      </c>
      <c r="B12" s="142" t="s">
        <v>13</v>
      </c>
      <c r="C12" s="142">
        <v>29</v>
      </c>
      <c r="D12" s="142" t="s">
        <v>24</v>
      </c>
      <c r="E12" s="150" t="s">
        <v>25</v>
      </c>
      <c r="F12" s="151" t="s">
        <v>12</v>
      </c>
      <c r="G12" s="152">
        <v>0.98089999999999999</v>
      </c>
      <c r="H12" s="153">
        <v>111651</v>
      </c>
      <c r="I12" s="54"/>
      <c r="J12" s="154"/>
      <c r="K12" s="155" t="s">
        <v>12</v>
      </c>
      <c r="L12" s="156"/>
      <c r="M12" s="156">
        <v>63192</v>
      </c>
      <c r="N12" s="155"/>
      <c r="O12" s="15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9"/>
      <c r="AI12" s="159"/>
      <c r="AJ12" s="159"/>
      <c r="AK12" s="159"/>
      <c r="AL12" s="159"/>
      <c r="AM12" s="159"/>
      <c r="AN12" s="159"/>
    </row>
    <row r="13" spans="1:40" ht="21" thickBot="1">
      <c r="A13" s="203">
        <f t="shared" si="0"/>
        <v>11</v>
      </c>
      <c r="B13" s="142" t="s">
        <v>19</v>
      </c>
      <c r="C13" s="142">
        <v>24</v>
      </c>
      <c r="D13" s="142" t="s">
        <v>10</v>
      </c>
      <c r="E13" s="150" t="s">
        <v>26</v>
      </c>
      <c r="F13" s="151" t="s">
        <v>12</v>
      </c>
      <c r="G13" s="152">
        <v>0.9879</v>
      </c>
      <c r="H13" s="153">
        <v>106844</v>
      </c>
      <c r="I13" s="163"/>
      <c r="J13" s="154"/>
      <c r="K13" s="155" t="s">
        <v>12</v>
      </c>
      <c r="L13" s="156"/>
      <c r="M13" s="156">
        <v>30581</v>
      </c>
      <c r="N13" s="157"/>
      <c r="O13" s="158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9"/>
      <c r="AI13" s="159"/>
      <c r="AJ13" s="159"/>
      <c r="AK13" s="159"/>
      <c r="AL13" s="159"/>
      <c r="AM13" s="159"/>
      <c r="AN13" s="159"/>
    </row>
    <row r="14" spans="1:40" ht="21" thickBot="1">
      <c r="A14" s="203">
        <f t="shared" si="0"/>
        <v>12</v>
      </c>
      <c r="B14" s="142" t="s">
        <v>19</v>
      </c>
      <c r="C14" s="142">
        <v>107</v>
      </c>
      <c r="D14" s="142" t="s">
        <v>10</v>
      </c>
      <c r="E14" s="150" t="s">
        <v>27</v>
      </c>
      <c r="F14" s="151" t="s">
        <v>12</v>
      </c>
      <c r="G14" s="152">
        <v>0.99070000000000003</v>
      </c>
      <c r="H14" s="153">
        <v>92187</v>
      </c>
      <c r="I14" s="162"/>
      <c r="J14" s="154"/>
      <c r="K14" s="155" t="s">
        <v>12</v>
      </c>
      <c r="L14" s="156"/>
      <c r="M14" s="156">
        <v>30111</v>
      </c>
      <c r="N14" s="155"/>
      <c r="O14" s="158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</row>
    <row r="15" spans="1:40" ht="21" thickBot="1">
      <c r="A15" s="203">
        <f t="shared" si="0"/>
        <v>13</v>
      </c>
      <c r="B15" s="142" t="s">
        <v>13</v>
      </c>
      <c r="C15" s="142">
        <v>35</v>
      </c>
      <c r="D15" s="142" t="s">
        <v>24</v>
      </c>
      <c r="E15" s="150" t="s">
        <v>28</v>
      </c>
      <c r="F15" s="151" t="s">
        <v>12</v>
      </c>
      <c r="G15" s="152">
        <v>0.98660000000000003</v>
      </c>
      <c r="H15" s="153">
        <v>85745</v>
      </c>
      <c r="I15" s="54"/>
      <c r="J15" s="161"/>
      <c r="K15" s="155" t="s">
        <v>12</v>
      </c>
      <c r="L15" s="156"/>
      <c r="M15" s="156">
        <v>65660</v>
      </c>
      <c r="N15" s="155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</row>
    <row r="16" spans="1:40" ht="21" thickBot="1">
      <c r="A16" s="203">
        <f t="shared" si="0"/>
        <v>14</v>
      </c>
      <c r="B16" s="142" t="s">
        <v>19</v>
      </c>
      <c r="C16" s="164">
        <v>59</v>
      </c>
      <c r="D16" s="165" t="s">
        <v>24</v>
      </c>
      <c r="E16" s="159" t="s">
        <v>29</v>
      </c>
      <c r="F16" s="166" t="s">
        <v>12</v>
      </c>
      <c r="G16" s="167">
        <v>0.99019999999999997</v>
      </c>
      <c r="H16" s="153">
        <v>85031</v>
      </c>
      <c r="I16" s="162"/>
      <c r="J16" s="154"/>
      <c r="K16" s="164" t="s">
        <v>12</v>
      </c>
      <c r="L16" s="156"/>
      <c r="M16" s="156">
        <v>24800</v>
      </c>
      <c r="N16" s="168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</row>
    <row r="17" spans="1:40" ht="21" thickBot="1">
      <c r="A17" s="203">
        <f t="shared" si="0"/>
        <v>15</v>
      </c>
      <c r="B17" s="142" t="s">
        <v>13</v>
      </c>
      <c r="C17" s="142">
        <v>39</v>
      </c>
      <c r="D17" s="142" t="s">
        <v>24</v>
      </c>
      <c r="E17" s="159" t="s">
        <v>30</v>
      </c>
      <c r="F17" s="151" t="s">
        <v>12</v>
      </c>
      <c r="G17" s="152">
        <v>0.98909999999999998</v>
      </c>
      <c r="H17" s="153">
        <v>72199</v>
      </c>
      <c r="I17" s="54"/>
      <c r="J17" s="154"/>
      <c r="K17" s="155" t="s">
        <v>12</v>
      </c>
      <c r="L17" s="156"/>
      <c r="M17" s="156">
        <v>67361</v>
      </c>
      <c r="N17" s="155"/>
      <c r="O17" s="158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</row>
    <row r="18" spans="1:40" ht="21" thickBot="1">
      <c r="A18" s="203">
        <f t="shared" si="0"/>
        <v>16</v>
      </c>
      <c r="B18" s="142" t="s">
        <v>13</v>
      </c>
      <c r="C18" s="142">
        <v>40</v>
      </c>
      <c r="D18" s="142" t="s">
        <v>24</v>
      </c>
      <c r="E18" s="150" t="s">
        <v>31</v>
      </c>
      <c r="F18" s="151" t="s">
        <v>12</v>
      </c>
      <c r="G18" s="152">
        <v>0.99029999999999996</v>
      </c>
      <c r="H18" s="153">
        <v>65278</v>
      </c>
      <c r="I18" s="51"/>
      <c r="J18" s="161"/>
      <c r="K18" s="155" t="s">
        <v>12</v>
      </c>
      <c r="L18" s="156"/>
      <c r="M18" s="156">
        <v>65794</v>
      </c>
      <c r="N18" s="155"/>
      <c r="O18" s="158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</row>
    <row r="19" spans="1:40" ht="21" thickBot="1">
      <c r="A19" s="203">
        <f t="shared" si="0"/>
        <v>17</v>
      </c>
      <c r="B19" s="142" t="s">
        <v>13</v>
      </c>
      <c r="C19" s="142">
        <v>24</v>
      </c>
      <c r="D19" s="142" t="s">
        <v>10</v>
      </c>
      <c r="E19" s="159" t="s">
        <v>32</v>
      </c>
      <c r="F19" s="151" t="s">
        <v>12</v>
      </c>
      <c r="G19" s="152">
        <v>0.99</v>
      </c>
      <c r="H19" s="153">
        <v>64538</v>
      </c>
      <c r="I19" s="51"/>
      <c r="J19" s="161"/>
      <c r="K19" s="155" t="s">
        <v>12</v>
      </c>
      <c r="L19" s="156"/>
      <c r="M19" s="156">
        <v>77370</v>
      </c>
      <c r="N19" s="155"/>
      <c r="O19" s="158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9"/>
      <c r="AI19" s="159"/>
      <c r="AJ19" s="159"/>
      <c r="AK19" s="159"/>
      <c r="AL19" s="159"/>
      <c r="AM19" s="159"/>
      <c r="AN19" s="159"/>
    </row>
    <row r="20" spans="1:40" ht="21" thickBot="1">
      <c r="A20" s="203">
        <f t="shared" si="0"/>
        <v>18</v>
      </c>
      <c r="B20" s="142" t="s">
        <v>19</v>
      </c>
      <c r="C20" s="142">
        <v>36</v>
      </c>
      <c r="D20" s="142" t="s">
        <v>10</v>
      </c>
      <c r="E20" s="150" t="s">
        <v>33</v>
      </c>
      <c r="F20" s="151" t="s">
        <v>12</v>
      </c>
      <c r="G20" s="152">
        <v>0.9869</v>
      </c>
      <c r="H20" s="153">
        <v>60454</v>
      </c>
      <c r="I20" s="162"/>
      <c r="J20" s="154"/>
      <c r="K20" s="155" t="s">
        <v>12</v>
      </c>
      <c r="L20" s="156"/>
      <c r="M20" s="156">
        <v>28563</v>
      </c>
      <c r="N20" s="155"/>
      <c r="O20" s="158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</row>
    <row r="21" spans="1:40" ht="21" thickBot="1">
      <c r="A21" s="203">
        <f t="shared" si="0"/>
        <v>19</v>
      </c>
      <c r="B21" s="142" t="s">
        <v>19</v>
      </c>
      <c r="C21" s="142">
        <v>33</v>
      </c>
      <c r="D21" s="142" t="s">
        <v>10</v>
      </c>
      <c r="E21" s="159" t="s">
        <v>36</v>
      </c>
      <c r="F21" s="151" t="s">
        <v>12</v>
      </c>
      <c r="G21" s="169">
        <v>0.9929</v>
      </c>
      <c r="H21" s="153">
        <v>53009</v>
      </c>
      <c r="I21" s="163"/>
      <c r="J21" s="154"/>
      <c r="K21" s="155" t="s">
        <v>12</v>
      </c>
      <c r="L21" s="156"/>
      <c r="M21" s="156">
        <v>24892</v>
      </c>
      <c r="N21" s="155"/>
      <c r="O21" s="158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</row>
    <row r="22" spans="1:40" ht="21" thickBot="1">
      <c r="A22" s="203">
        <f t="shared" si="0"/>
        <v>20</v>
      </c>
      <c r="B22" s="142" t="s">
        <v>13</v>
      </c>
      <c r="C22" s="142">
        <v>43</v>
      </c>
      <c r="D22" s="142" t="s">
        <v>10</v>
      </c>
      <c r="E22" s="159" t="s">
        <v>37</v>
      </c>
      <c r="F22" s="151" t="s">
        <v>12</v>
      </c>
      <c r="G22" s="152">
        <v>0.98160000000000003</v>
      </c>
      <c r="H22" s="153">
        <v>52469</v>
      </c>
      <c r="I22" s="54"/>
      <c r="J22" s="161"/>
      <c r="K22" s="155" t="s">
        <v>12</v>
      </c>
      <c r="L22" s="156"/>
      <c r="M22" s="156">
        <v>77662</v>
      </c>
      <c r="N22" s="155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5"/>
      <c r="AI22" s="155"/>
      <c r="AJ22" s="155"/>
      <c r="AK22" s="155"/>
      <c r="AL22" s="155"/>
      <c r="AM22" s="155"/>
      <c r="AN22" s="155"/>
    </row>
    <row r="23" spans="1:40" ht="21" thickBot="1">
      <c r="A23" s="203">
        <f t="shared" si="0"/>
        <v>21</v>
      </c>
      <c r="B23" s="142" t="s">
        <v>19</v>
      </c>
      <c r="C23" s="142">
        <v>87</v>
      </c>
      <c r="D23" s="142" t="s">
        <v>10</v>
      </c>
      <c r="E23" s="159" t="s">
        <v>38</v>
      </c>
      <c r="F23" s="151" t="s">
        <v>12</v>
      </c>
      <c r="G23" s="169">
        <v>0.9909</v>
      </c>
      <c r="H23" s="153">
        <v>52344</v>
      </c>
      <c r="I23" s="162"/>
      <c r="J23" s="154"/>
      <c r="K23" s="155" t="s">
        <v>12</v>
      </c>
      <c r="L23" s="156"/>
      <c r="M23" s="156">
        <v>35185</v>
      </c>
      <c r="N23" s="155"/>
      <c r="O23" s="158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5"/>
      <c r="AI23" s="155"/>
      <c r="AJ23" s="155"/>
      <c r="AK23" s="155"/>
      <c r="AL23" s="155"/>
      <c r="AM23" s="155"/>
      <c r="AN23" s="155"/>
    </row>
    <row r="24" spans="1:40" ht="21" thickBot="1">
      <c r="A24" s="203">
        <f t="shared" si="0"/>
        <v>22</v>
      </c>
      <c r="B24" s="142" t="s">
        <v>19</v>
      </c>
      <c r="C24" s="142">
        <v>67</v>
      </c>
      <c r="D24" s="142" t="s">
        <v>10</v>
      </c>
      <c r="E24" s="159" t="s">
        <v>39</v>
      </c>
      <c r="F24" s="151" t="s">
        <v>12</v>
      </c>
      <c r="G24" s="152">
        <v>0.98870000000000002</v>
      </c>
      <c r="H24" s="153">
        <v>50260</v>
      </c>
      <c r="I24" s="162"/>
      <c r="J24" s="154"/>
      <c r="K24" s="155" t="s">
        <v>12</v>
      </c>
      <c r="L24" s="156"/>
      <c r="M24" s="156">
        <v>26996</v>
      </c>
      <c r="N24" s="155"/>
      <c r="O24" s="158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5"/>
      <c r="AI24" s="155"/>
      <c r="AJ24" s="155"/>
      <c r="AK24" s="155"/>
      <c r="AL24" s="155"/>
      <c r="AM24" s="155"/>
      <c r="AN24" s="155"/>
    </row>
    <row r="25" spans="1:40" ht="21" thickBot="1">
      <c r="A25" s="203">
        <f t="shared" si="0"/>
        <v>23</v>
      </c>
      <c r="B25" s="142" t="s">
        <v>13</v>
      </c>
      <c r="C25" s="142">
        <v>18</v>
      </c>
      <c r="D25" s="142" t="s">
        <v>10</v>
      </c>
      <c r="E25" s="159" t="s">
        <v>40</v>
      </c>
      <c r="F25" s="151" t="s">
        <v>12</v>
      </c>
      <c r="G25" s="152">
        <v>0.9909</v>
      </c>
      <c r="H25" s="153">
        <v>48784</v>
      </c>
      <c r="I25" s="51"/>
      <c r="J25" s="154"/>
      <c r="K25" s="155" t="s">
        <v>12</v>
      </c>
      <c r="L25" s="156"/>
      <c r="M25" s="156">
        <v>72499</v>
      </c>
      <c r="N25" s="157"/>
      <c r="O25" s="158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5"/>
      <c r="AI25" s="155"/>
      <c r="AJ25" s="155"/>
      <c r="AK25" s="155"/>
      <c r="AL25" s="155"/>
      <c r="AM25" s="155"/>
      <c r="AN25" s="155"/>
    </row>
    <row r="26" spans="1:40" ht="21" thickBot="1">
      <c r="A26" s="203">
        <f t="shared" si="0"/>
        <v>24</v>
      </c>
      <c r="B26" s="142" t="s">
        <v>19</v>
      </c>
      <c r="C26" s="142">
        <v>74</v>
      </c>
      <c r="D26" s="142" t="s">
        <v>24</v>
      </c>
      <c r="E26" s="150" t="s">
        <v>42</v>
      </c>
      <c r="F26" s="151" t="s">
        <v>12</v>
      </c>
      <c r="G26" s="152">
        <v>0.98939999999999995</v>
      </c>
      <c r="H26" s="153">
        <v>45730</v>
      </c>
      <c r="I26" s="162"/>
      <c r="J26" s="161"/>
      <c r="K26" s="155" t="s">
        <v>12</v>
      </c>
      <c r="L26" s="156"/>
      <c r="M26" s="156">
        <v>23507</v>
      </c>
      <c r="N26" s="155"/>
      <c r="O26" s="158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5"/>
      <c r="AI26" s="155"/>
      <c r="AJ26" s="155"/>
      <c r="AK26" s="155"/>
      <c r="AL26" s="155"/>
      <c r="AM26" s="155"/>
      <c r="AN26" s="155"/>
    </row>
    <row r="27" spans="1:40" ht="21" thickBot="1">
      <c r="A27" s="203">
        <f t="shared" si="0"/>
        <v>25</v>
      </c>
      <c r="B27" s="142" t="s">
        <v>19</v>
      </c>
      <c r="C27" s="142">
        <v>72</v>
      </c>
      <c r="D27" s="142" t="s">
        <v>24</v>
      </c>
      <c r="E27" s="150" t="s">
        <v>43</v>
      </c>
      <c r="F27" s="151" t="s">
        <v>12</v>
      </c>
      <c r="G27" s="152">
        <v>0.98480000000000001</v>
      </c>
      <c r="H27" s="153">
        <v>45493</v>
      </c>
      <c r="I27" s="162"/>
      <c r="J27" s="161"/>
      <c r="K27" s="155" t="s">
        <v>12</v>
      </c>
      <c r="L27" s="156"/>
      <c r="M27" s="156">
        <v>35185</v>
      </c>
      <c r="N27" s="155"/>
      <c r="O27" s="158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5"/>
      <c r="AI27" s="155"/>
      <c r="AJ27" s="155"/>
      <c r="AK27" s="155"/>
      <c r="AL27" s="155"/>
      <c r="AM27" s="155"/>
      <c r="AN27" s="155"/>
    </row>
    <row r="28" spans="1:40" ht="21" thickBot="1">
      <c r="A28" s="203">
        <f t="shared" si="0"/>
        <v>26</v>
      </c>
      <c r="B28" s="142" t="s">
        <v>19</v>
      </c>
      <c r="C28" s="142">
        <v>115</v>
      </c>
      <c r="D28" s="142" t="s">
        <v>10</v>
      </c>
      <c r="E28" s="159" t="s">
        <v>44</v>
      </c>
      <c r="F28" s="151" t="s">
        <v>12</v>
      </c>
      <c r="G28" s="169">
        <v>0.98140000000000005</v>
      </c>
      <c r="H28" s="153">
        <v>43404</v>
      </c>
      <c r="I28" s="162"/>
      <c r="J28" s="154"/>
      <c r="K28" s="155" t="s">
        <v>12</v>
      </c>
      <c r="L28" s="156"/>
      <c r="M28" s="156">
        <v>30195</v>
      </c>
      <c r="N28" s="155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5"/>
      <c r="AI28" s="155"/>
      <c r="AJ28" s="155"/>
      <c r="AK28" s="155"/>
      <c r="AL28" s="155"/>
      <c r="AM28" s="155"/>
      <c r="AN28" s="155"/>
    </row>
    <row r="29" spans="1:40" ht="21" thickBot="1">
      <c r="A29" s="203">
        <f t="shared" si="0"/>
        <v>27</v>
      </c>
      <c r="B29" s="142" t="s">
        <v>13</v>
      </c>
      <c r="C29" s="142">
        <v>27</v>
      </c>
      <c r="D29" s="142" t="s">
        <v>24</v>
      </c>
      <c r="E29" s="159" t="s">
        <v>45</v>
      </c>
      <c r="F29" s="151" t="s">
        <v>12</v>
      </c>
      <c r="G29" s="152">
        <v>0.98360000000000003</v>
      </c>
      <c r="H29" s="153">
        <v>42249</v>
      </c>
      <c r="I29" s="54"/>
      <c r="J29" s="161"/>
      <c r="K29" s="155" t="s">
        <v>12</v>
      </c>
      <c r="L29" s="156"/>
      <c r="M29" s="156">
        <v>70206</v>
      </c>
      <c r="N29" s="155"/>
      <c r="O29" s="158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1:40" ht="21" thickBot="1">
      <c r="A30" s="203">
        <f t="shared" si="0"/>
        <v>28</v>
      </c>
      <c r="B30" s="142" t="s">
        <v>19</v>
      </c>
      <c r="C30" s="142">
        <v>66</v>
      </c>
      <c r="D30" s="142" t="s">
        <v>24</v>
      </c>
      <c r="E30" s="159" t="s">
        <v>46</v>
      </c>
      <c r="F30" s="151" t="s">
        <v>12</v>
      </c>
      <c r="G30" s="152">
        <v>0.99280000000000002</v>
      </c>
      <c r="H30" s="153">
        <v>41576</v>
      </c>
      <c r="I30" s="162"/>
      <c r="J30" s="154"/>
      <c r="K30" s="155" t="s">
        <v>12</v>
      </c>
      <c r="L30" s="156"/>
      <c r="M30" s="156">
        <v>25033</v>
      </c>
      <c r="N30" s="155"/>
      <c r="O30" s="158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</row>
    <row r="31" spans="1:40" ht="21" thickBot="1">
      <c r="A31" s="203">
        <f t="shared" si="0"/>
        <v>29</v>
      </c>
      <c r="B31" s="142" t="s">
        <v>19</v>
      </c>
      <c r="C31" s="142">
        <v>21</v>
      </c>
      <c r="D31" s="142" t="s">
        <v>10</v>
      </c>
      <c r="E31" s="150" t="s">
        <v>47</v>
      </c>
      <c r="F31" s="151" t="s">
        <v>12</v>
      </c>
      <c r="G31" s="152">
        <v>0.98929999999999996</v>
      </c>
      <c r="H31" s="153">
        <v>41077</v>
      </c>
      <c r="I31" s="163"/>
      <c r="J31" s="154"/>
      <c r="K31" s="155" t="s">
        <v>12</v>
      </c>
      <c r="L31" s="156"/>
      <c r="M31" s="156">
        <v>35609</v>
      </c>
      <c r="N31" s="155"/>
      <c r="O31" s="158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9"/>
      <c r="AI31" s="159"/>
      <c r="AJ31" s="159"/>
      <c r="AK31" s="159"/>
      <c r="AL31" s="159"/>
      <c r="AM31" s="159"/>
      <c r="AN31" s="159"/>
    </row>
    <row r="32" spans="1:40" ht="21" thickBot="1">
      <c r="A32" s="203">
        <f t="shared" si="0"/>
        <v>30</v>
      </c>
      <c r="B32" s="142" t="s">
        <v>19</v>
      </c>
      <c r="C32" s="165">
        <v>68</v>
      </c>
      <c r="D32" s="165" t="s">
        <v>10</v>
      </c>
      <c r="E32" s="159" t="s">
        <v>48</v>
      </c>
      <c r="F32" s="166" t="s">
        <v>12</v>
      </c>
      <c r="G32" s="167">
        <v>0.99119999999999997</v>
      </c>
      <c r="H32" s="153">
        <v>39839</v>
      </c>
      <c r="I32" s="170"/>
      <c r="J32" s="154"/>
      <c r="K32" s="164" t="s">
        <v>12</v>
      </c>
      <c r="L32" s="156"/>
      <c r="M32" s="156">
        <v>39398</v>
      </c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59"/>
      <c r="AI32" s="159"/>
      <c r="AJ32" s="159"/>
      <c r="AK32" s="159"/>
      <c r="AL32" s="159"/>
      <c r="AM32" s="159"/>
      <c r="AN32" s="159"/>
    </row>
    <row r="33" spans="1:40" ht="21" thickBot="1">
      <c r="A33" s="203">
        <f t="shared" si="0"/>
        <v>31</v>
      </c>
      <c r="B33" s="142" t="s">
        <v>19</v>
      </c>
      <c r="C33" s="142">
        <v>120</v>
      </c>
      <c r="D33" s="142" t="s">
        <v>10</v>
      </c>
      <c r="E33" s="159" t="s">
        <v>50</v>
      </c>
      <c r="F33" s="151" t="s">
        <v>12</v>
      </c>
      <c r="G33" s="169">
        <v>0.98909999999999998</v>
      </c>
      <c r="H33" s="153">
        <v>38599</v>
      </c>
      <c r="I33" s="162"/>
      <c r="J33" s="154"/>
      <c r="K33" s="155" t="s">
        <v>12</v>
      </c>
      <c r="L33" s="156"/>
      <c r="M33" s="156">
        <v>25038</v>
      </c>
      <c r="N33" s="155"/>
      <c r="O33" s="158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</row>
    <row r="34" spans="1:40" ht="21" thickBot="1">
      <c r="A34" s="203">
        <f t="shared" si="0"/>
        <v>32</v>
      </c>
      <c r="B34" s="142" t="s">
        <v>19</v>
      </c>
      <c r="C34" s="142">
        <v>46</v>
      </c>
      <c r="D34" s="142" t="s">
        <v>10</v>
      </c>
      <c r="E34" s="159" t="s">
        <v>51</v>
      </c>
      <c r="F34" s="151" t="s">
        <v>12</v>
      </c>
      <c r="G34" s="169">
        <v>0.98440000000000005</v>
      </c>
      <c r="H34" s="153">
        <v>38355</v>
      </c>
      <c r="I34" s="163"/>
      <c r="J34" s="154"/>
      <c r="K34" s="155" t="s">
        <v>12</v>
      </c>
      <c r="L34" s="156"/>
      <c r="M34" s="156">
        <v>30794</v>
      </c>
      <c r="N34" s="155"/>
      <c r="O34" s="158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9"/>
      <c r="AI34" s="159"/>
      <c r="AJ34" s="159"/>
      <c r="AK34" s="159"/>
      <c r="AL34" s="159"/>
      <c r="AM34" s="159"/>
      <c r="AN34" s="159"/>
    </row>
    <row r="35" spans="1:40" ht="21" thickBot="1">
      <c r="A35" s="203">
        <f t="shared" si="0"/>
        <v>33</v>
      </c>
      <c r="B35" s="142" t="s">
        <v>13</v>
      </c>
      <c r="C35" s="142">
        <v>9</v>
      </c>
      <c r="D35" s="142" t="s">
        <v>10</v>
      </c>
      <c r="E35" s="150" t="s">
        <v>52</v>
      </c>
      <c r="F35" s="151" t="s">
        <v>12</v>
      </c>
      <c r="G35" s="152">
        <v>0.98850000000000005</v>
      </c>
      <c r="H35" s="153">
        <v>34613</v>
      </c>
      <c r="I35" s="54"/>
      <c r="J35" s="154"/>
      <c r="K35" s="155" t="s">
        <v>12</v>
      </c>
      <c r="L35" s="156"/>
      <c r="M35" s="156">
        <v>72099</v>
      </c>
      <c r="N35" s="155"/>
      <c r="O35" s="158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</row>
    <row r="36" spans="1:40" ht="21" thickBot="1">
      <c r="A36" s="203">
        <f t="shared" si="0"/>
        <v>34</v>
      </c>
      <c r="B36" s="142" t="s">
        <v>19</v>
      </c>
      <c r="C36" s="142">
        <v>4</v>
      </c>
      <c r="D36" s="142" t="s">
        <v>10</v>
      </c>
      <c r="E36" s="159" t="s">
        <v>53</v>
      </c>
      <c r="F36" s="151" t="s">
        <v>12</v>
      </c>
      <c r="G36" s="169" t="s">
        <v>323</v>
      </c>
      <c r="H36" s="153">
        <v>32823</v>
      </c>
      <c r="I36" s="162"/>
      <c r="J36" s="154"/>
      <c r="K36" s="155" t="s">
        <v>12</v>
      </c>
      <c r="L36" s="156"/>
      <c r="M36" s="156">
        <v>25840</v>
      </c>
      <c r="N36" s="155"/>
      <c r="O36" s="158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</row>
    <row r="37" spans="1:40" ht="21" thickBot="1">
      <c r="A37" s="203">
        <f t="shared" si="0"/>
        <v>35</v>
      </c>
      <c r="B37" s="142" t="s">
        <v>13</v>
      </c>
      <c r="C37" s="142">
        <v>32</v>
      </c>
      <c r="D37" s="142" t="s">
        <v>24</v>
      </c>
      <c r="E37" s="150" t="s">
        <v>54</v>
      </c>
      <c r="F37" s="151" t="s">
        <v>12</v>
      </c>
      <c r="G37" s="152">
        <v>0.9869</v>
      </c>
      <c r="H37" s="153">
        <v>31345</v>
      </c>
      <c r="I37" s="51"/>
      <c r="J37" s="154"/>
      <c r="K37" s="155" t="s">
        <v>12</v>
      </c>
      <c r="L37" s="156"/>
      <c r="M37" s="156">
        <v>61586</v>
      </c>
      <c r="N37" s="155"/>
      <c r="O37" s="158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</row>
    <row r="38" spans="1:40" ht="21" thickBot="1">
      <c r="A38" s="203">
        <f t="shared" si="0"/>
        <v>36</v>
      </c>
      <c r="B38" s="142" t="s">
        <v>19</v>
      </c>
      <c r="C38" s="142">
        <v>108</v>
      </c>
      <c r="D38" s="142" t="s">
        <v>10</v>
      </c>
      <c r="E38" s="159" t="s">
        <v>55</v>
      </c>
      <c r="F38" s="151" t="s">
        <v>12</v>
      </c>
      <c r="G38" s="169">
        <v>0.99109999999999998</v>
      </c>
      <c r="H38" s="153">
        <v>30665</v>
      </c>
      <c r="I38" s="162"/>
      <c r="J38" s="154"/>
      <c r="K38" s="155" t="s">
        <v>12</v>
      </c>
      <c r="L38" s="156"/>
      <c r="M38" s="156">
        <v>30867</v>
      </c>
      <c r="N38" s="155"/>
      <c r="O38" s="158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</row>
    <row r="39" spans="1:40" ht="21" thickBot="1">
      <c r="A39" s="203">
        <f t="shared" si="0"/>
        <v>37</v>
      </c>
      <c r="B39" s="142" t="s">
        <v>19</v>
      </c>
      <c r="C39" s="142">
        <v>76</v>
      </c>
      <c r="D39" s="142" t="s">
        <v>24</v>
      </c>
      <c r="E39" s="150" t="s">
        <v>56</v>
      </c>
      <c r="F39" s="151" t="s">
        <v>12</v>
      </c>
      <c r="G39" s="152">
        <v>0.9929</v>
      </c>
      <c r="H39" s="153">
        <v>30099</v>
      </c>
      <c r="I39" s="162"/>
      <c r="J39" s="161"/>
      <c r="K39" s="155" t="s">
        <v>12</v>
      </c>
      <c r="L39" s="156"/>
      <c r="M39" s="156">
        <v>26047</v>
      </c>
      <c r="N39" s="155"/>
      <c r="O39" s="158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</row>
    <row r="40" spans="1:40" ht="21" thickBot="1">
      <c r="A40" s="203">
        <f t="shared" si="0"/>
        <v>38</v>
      </c>
      <c r="B40" s="142" t="s">
        <v>19</v>
      </c>
      <c r="C40" s="142">
        <v>63</v>
      </c>
      <c r="D40" s="142" t="s">
        <v>10</v>
      </c>
      <c r="E40" s="159" t="s">
        <v>57</v>
      </c>
      <c r="F40" s="151" t="s">
        <v>12</v>
      </c>
      <c r="G40" s="152">
        <v>0.99150000000000005</v>
      </c>
      <c r="H40" s="153">
        <v>29849</v>
      </c>
      <c r="I40" s="163"/>
      <c r="J40" s="154"/>
      <c r="K40" s="155" t="s">
        <v>12</v>
      </c>
      <c r="L40" s="156"/>
      <c r="M40" s="156">
        <v>29565</v>
      </c>
      <c r="N40" s="155"/>
      <c r="O40" s="158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9"/>
      <c r="AI40" s="159"/>
      <c r="AJ40" s="159"/>
      <c r="AK40" s="159"/>
      <c r="AL40" s="159"/>
      <c r="AM40" s="159"/>
      <c r="AN40" s="159"/>
    </row>
    <row r="41" spans="1:40" ht="21" thickBot="1">
      <c r="A41" s="203">
        <f t="shared" si="0"/>
        <v>39</v>
      </c>
      <c r="B41" s="142" t="s">
        <v>19</v>
      </c>
      <c r="C41" s="164">
        <v>56</v>
      </c>
      <c r="D41" s="165" t="s">
        <v>10</v>
      </c>
      <c r="E41" s="159" t="s">
        <v>58</v>
      </c>
      <c r="F41" s="166" t="s">
        <v>12</v>
      </c>
      <c r="G41" s="167">
        <v>0.99209999999999998</v>
      </c>
      <c r="H41" s="153">
        <v>29164</v>
      </c>
      <c r="I41" s="170"/>
      <c r="J41" s="154"/>
      <c r="K41" s="164" t="s">
        <v>12</v>
      </c>
      <c r="L41" s="156"/>
      <c r="M41" s="156">
        <v>24305</v>
      </c>
      <c r="N41" s="168"/>
      <c r="O41" s="15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59"/>
      <c r="AI41" s="159"/>
      <c r="AJ41" s="159"/>
      <c r="AK41" s="159"/>
      <c r="AL41" s="159"/>
      <c r="AM41" s="159"/>
      <c r="AN41" s="159"/>
    </row>
    <row r="42" spans="1:40" ht="21" thickBot="1">
      <c r="A42" s="203">
        <f t="shared" si="0"/>
        <v>40</v>
      </c>
      <c r="B42" s="142" t="s">
        <v>19</v>
      </c>
      <c r="C42" s="142">
        <v>43</v>
      </c>
      <c r="D42" s="142" t="s">
        <v>10</v>
      </c>
      <c r="E42" s="159" t="s">
        <v>59</v>
      </c>
      <c r="F42" s="151" t="s">
        <v>12</v>
      </c>
      <c r="G42" s="152">
        <v>0.99150000000000005</v>
      </c>
      <c r="H42" s="153">
        <v>26824</v>
      </c>
      <c r="I42" s="163"/>
      <c r="J42" s="154"/>
      <c r="K42" s="155" t="s">
        <v>12</v>
      </c>
      <c r="L42" s="156"/>
      <c r="M42" s="156">
        <v>28807</v>
      </c>
      <c r="N42" s="155"/>
      <c r="O42" s="158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9"/>
      <c r="AI42" s="159"/>
      <c r="AJ42" s="159"/>
      <c r="AK42" s="159"/>
      <c r="AL42" s="159"/>
      <c r="AM42" s="159"/>
      <c r="AN42" s="159"/>
    </row>
    <row r="43" spans="1:40" ht="21" thickBot="1">
      <c r="A43" s="203">
        <f t="shared" si="0"/>
        <v>41</v>
      </c>
      <c r="B43" s="142" t="s">
        <v>19</v>
      </c>
      <c r="C43" s="142">
        <v>93</v>
      </c>
      <c r="D43" s="142" t="s">
        <v>24</v>
      </c>
      <c r="E43" s="159" t="s">
        <v>60</v>
      </c>
      <c r="F43" s="151" t="s">
        <v>12</v>
      </c>
      <c r="G43" s="169">
        <v>0.98970000000000002</v>
      </c>
      <c r="H43" s="153">
        <v>26725</v>
      </c>
      <c r="I43" s="163"/>
      <c r="J43" s="154"/>
      <c r="K43" s="155" t="s">
        <v>12</v>
      </c>
      <c r="L43" s="156"/>
      <c r="M43" s="156">
        <v>25030</v>
      </c>
      <c r="N43" s="155"/>
      <c r="O43" s="158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9"/>
      <c r="AI43" s="159"/>
      <c r="AJ43" s="159"/>
      <c r="AK43" s="159"/>
      <c r="AL43" s="159"/>
      <c r="AM43" s="159"/>
      <c r="AN43" s="159"/>
    </row>
    <row r="44" spans="1:40" ht="20.25">
      <c r="A44" s="203">
        <f t="shared" si="0"/>
        <v>42</v>
      </c>
      <c r="B44" s="142" t="s">
        <v>13</v>
      </c>
      <c r="C44" s="142">
        <v>16</v>
      </c>
      <c r="D44" s="142" t="s">
        <v>10</v>
      </c>
      <c r="E44" s="159" t="s">
        <v>61</v>
      </c>
      <c r="F44" s="151" t="s">
        <v>12</v>
      </c>
      <c r="G44" s="152">
        <v>0.98839999999999995</v>
      </c>
      <c r="H44" s="153">
        <v>26522</v>
      </c>
      <c r="I44" s="51"/>
      <c r="J44" s="154"/>
      <c r="K44" s="155" t="s">
        <v>12</v>
      </c>
      <c r="L44" s="156"/>
      <c r="M44" s="156">
        <v>90473</v>
      </c>
      <c r="N44" s="157"/>
      <c r="O44" s="158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</row>
    <row r="45" spans="1:40" ht="20.25">
      <c r="A45" s="203">
        <f t="shared" si="0"/>
        <v>43</v>
      </c>
      <c r="B45" s="142" t="s">
        <v>19</v>
      </c>
      <c r="C45" s="142">
        <v>109</v>
      </c>
      <c r="D45" s="142" t="s">
        <v>24</v>
      </c>
      <c r="E45" s="159" t="s">
        <v>62</v>
      </c>
      <c r="F45" s="151" t="s">
        <v>12</v>
      </c>
      <c r="G45" s="152" t="s">
        <v>63</v>
      </c>
      <c r="H45" s="153">
        <v>24880</v>
      </c>
      <c r="I45" s="171"/>
      <c r="J45" s="154"/>
      <c r="K45" s="155" t="s">
        <v>12</v>
      </c>
      <c r="L45" s="156"/>
      <c r="M45" s="156">
        <v>23569</v>
      </c>
      <c r="N45" s="155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20.25">
      <c r="A46" s="203">
        <f t="shared" si="0"/>
        <v>44</v>
      </c>
      <c r="B46" s="142" t="s">
        <v>19</v>
      </c>
      <c r="C46" s="142">
        <v>111</v>
      </c>
      <c r="D46" s="142" t="s">
        <v>24</v>
      </c>
      <c r="E46" s="159" t="s">
        <v>64</v>
      </c>
      <c r="F46" s="151" t="s">
        <v>12</v>
      </c>
      <c r="G46" s="152">
        <v>0.98770000000000002</v>
      </c>
      <c r="H46" s="153">
        <v>24595</v>
      </c>
      <c r="I46" s="171"/>
      <c r="J46" s="154"/>
      <c r="K46" s="155" t="s">
        <v>12</v>
      </c>
      <c r="L46" s="156"/>
      <c r="M46" s="156">
        <v>25986</v>
      </c>
      <c r="N46" s="155"/>
      <c r="O46" s="15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ht="20.25">
      <c r="A47" s="203">
        <f t="shared" si="0"/>
        <v>45</v>
      </c>
      <c r="B47" s="142" t="s">
        <v>19</v>
      </c>
      <c r="C47" s="142">
        <v>32</v>
      </c>
      <c r="D47" s="142" t="s">
        <v>10</v>
      </c>
      <c r="E47" s="159" t="s">
        <v>65</v>
      </c>
      <c r="F47" s="151" t="s">
        <v>12</v>
      </c>
      <c r="G47" s="152">
        <v>0.98950000000000005</v>
      </c>
      <c r="H47" s="153">
        <v>24508</v>
      </c>
      <c r="I47" s="172"/>
      <c r="J47" s="154"/>
      <c r="K47" s="155" t="s">
        <v>12</v>
      </c>
      <c r="L47" s="156"/>
      <c r="M47" s="156">
        <v>24565</v>
      </c>
      <c r="N47" s="155"/>
      <c r="O47" s="158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9"/>
      <c r="AI47" s="159"/>
      <c r="AJ47" s="159"/>
      <c r="AK47" s="159"/>
      <c r="AL47" s="159"/>
      <c r="AM47" s="159"/>
      <c r="AN47" s="159"/>
    </row>
    <row r="48" spans="1:40" ht="20.25">
      <c r="A48" s="203">
        <f t="shared" si="0"/>
        <v>46</v>
      </c>
      <c r="B48" s="142" t="s">
        <v>19</v>
      </c>
      <c r="C48" s="142">
        <v>104</v>
      </c>
      <c r="D48" s="142" t="s">
        <v>10</v>
      </c>
      <c r="E48" s="150" t="s">
        <v>66</v>
      </c>
      <c r="F48" s="151" t="s">
        <v>12</v>
      </c>
      <c r="G48" s="152">
        <v>0.99339999999999995</v>
      </c>
      <c r="H48" s="153">
        <v>24434</v>
      </c>
      <c r="I48" s="171"/>
      <c r="J48" s="154"/>
      <c r="K48" s="155" t="s">
        <v>12</v>
      </c>
      <c r="L48" s="156"/>
      <c r="M48" s="156">
        <v>35642</v>
      </c>
      <c r="N48" s="155"/>
      <c r="O48" s="158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1:40" ht="20.25">
      <c r="A49" s="203">
        <f t="shared" si="0"/>
        <v>47</v>
      </c>
      <c r="B49" s="142" t="s">
        <v>19</v>
      </c>
      <c r="C49" s="164">
        <v>55</v>
      </c>
      <c r="D49" s="165" t="s">
        <v>24</v>
      </c>
      <c r="E49" s="159" t="s">
        <v>67</v>
      </c>
      <c r="F49" s="166" t="s">
        <v>12</v>
      </c>
      <c r="G49" s="167">
        <v>0.98229999999999995</v>
      </c>
      <c r="H49" s="153">
        <v>23849</v>
      </c>
      <c r="I49" s="172"/>
      <c r="J49" s="154"/>
      <c r="K49" s="164" t="s">
        <v>12</v>
      </c>
      <c r="L49" s="156"/>
      <c r="M49" s="156">
        <v>24993</v>
      </c>
      <c r="N49" s="168"/>
      <c r="O49" s="158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9"/>
      <c r="AI49" s="159"/>
      <c r="AJ49" s="159"/>
      <c r="AK49" s="159"/>
      <c r="AL49" s="159"/>
      <c r="AM49" s="159"/>
      <c r="AN49" s="159"/>
    </row>
    <row r="50" spans="1:40" ht="20.25">
      <c r="A50" s="203">
        <f t="shared" si="0"/>
        <v>48</v>
      </c>
      <c r="B50" s="142" t="s">
        <v>19</v>
      </c>
      <c r="C50" s="142">
        <v>27</v>
      </c>
      <c r="D50" s="142" t="s">
        <v>10</v>
      </c>
      <c r="E50" s="150" t="s">
        <v>68</v>
      </c>
      <c r="F50" s="151" t="s">
        <v>12</v>
      </c>
      <c r="G50" s="152">
        <v>0.98440000000000005</v>
      </c>
      <c r="H50" s="153">
        <v>23082</v>
      </c>
      <c r="I50" s="155"/>
      <c r="J50" s="154"/>
      <c r="K50" s="155" t="s">
        <v>12</v>
      </c>
      <c r="L50" s="156"/>
      <c r="M50" s="156">
        <v>29878</v>
      </c>
      <c r="N50" s="155"/>
      <c r="O50" s="158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9"/>
      <c r="AI50" s="159"/>
      <c r="AJ50" s="159"/>
      <c r="AK50" s="159"/>
      <c r="AL50" s="159"/>
      <c r="AM50" s="159"/>
      <c r="AN50" s="159"/>
    </row>
    <row r="51" spans="1:40" ht="20.25">
      <c r="A51" s="203">
        <f t="shared" si="0"/>
        <v>49</v>
      </c>
      <c r="B51" s="142" t="s">
        <v>19</v>
      </c>
      <c r="C51" s="142">
        <v>20</v>
      </c>
      <c r="D51" s="142" t="s">
        <v>10</v>
      </c>
      <c r="E51" s="150" t="s">
        <v>69</v>
      </c>
      <c r="F51" s="151" t="s">
        <v>12</v>
      </c>
      <c r="G51" s="152">
        <v>0.98660000000000003</v>
      </c>
      <c r="H51" s="153">
        <v>23024</v>
      </c>
      <c r="I51" s="155"/>
      <c r="J51" s="154"/>
      <c r="K51" s="155" t="s">
        <v>12</v>
      </c>
      <c r="L51" s="156"/>
      <c r="M51" s="156">
        <v>26524</v>
      </c>
      <c r="N51" s="155"/>
      <c r="O51" s="158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9"/>
      <c r="AI51" s="159"/>
      <c r="AJ51" s="159"/>
      <c r="AK51" s="159"/>
      <c r="AL51" s="159"/>
      <c r="AM51" s="159"/>
      <c r="AN51" s="159"/>
    </row>
    <row r="52" spans="1:40" ht="20.25">
      <c r="A52" s="203">
        <f t="shared" si="0"/>
        <v>50</v>
      </c>
      <c r="B52" s="142" t="s">
        <v>19</v>
      </c>
      <c r="C52" s="142">
        <v>23</v>
      </c>
      <c r="D52" s="142" t="s">
        <v>24</v>
      </c>
      <c r="E52" s="150" t="s">
        <v>70</v>
      </c>
      <c r="F52" s="151" t="s">
        <v>12</v>
      </c>
      <c r="G52" s="152">
        <v>0.97850000000000004</v>
      </c>
      <c r="H52" s="153">
        <v>21903</v>
      </c>
      <c r="I52" s="155"/>
      <c r="J52" s="154"/>
      <c r="K52" s="155" t="s">
        <v>12</v>
      </c>
      <c r="L52" s="156"/>
      <c r="M52" s="156">
        <v>23938</v>
      </c>
      <c r="N52" s="155"/>
      <c r="O52" s="158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9"/>
      <c r="AI52" s="159"/>
      <c r="AJ52" s="159"/>
      <c r="AK52" s="159"/>
      <c r="AL52" s="159"/>
      <c r="AM52" s="159"/>
      <c r="AN52" s="159"/>
    </row>
    <row r="53" spans="1:40" ht="20.25">
      <c r="A53" s="203">
        <f t="shared" si="0"/>
        <v>51</v>
      </c>
      <c r="B53" s="142" t="s">
        <v>19</v>
      </c>
      <c r="C53" s="142">
        <v>106</v>
      </c>
      <c r="D53" s="142" t="s">
        <v>10</v>
      </c>
      <c r="E53" s="150" t="s">
        <v>71</v>
      </c>
      <c r="F53" s="151" t="s">
        <v>12</v>
      </c>
      <c r="G53" s="152">
        <v>0.99460000000000004</v>
      </c>
      <c r="H53" s="153">
        <v>21674</v>
      </c>
      <c r="I53" s="159"/>
      <c r="J53" s="154"/>
      <c r="K53" s="155" t="s">
        <v>12</v>
      </c>
      <c r="L53" s="156"/>
      <c r="M53" s="156">
        <v>36727</v>
      </c>
      <c r="N53" s="155"/>
      <c r="O53" s="158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</row>
    <row r="54" spans="1:40" ht="20.25">
      <c r="A54" s="203">
        <f t="shared" si="0"/>
        <v>52</v>
      </c>
      <c r="B54" s="142" t="s">
        <v>19</v>
      </c>
      <c r="C54" s="142">
        <v>52</v>
      </c>
      <c r="D54" s="142" t="s">
        <v>24</v>
      </c>
      <c r="E54" s="159" t="s">
        <v>72</v>
      </c>
      <c r="F54" s="151" t="s">
        <v>12</v>
      </c>
      <c r="G54" s="169">
        <v>0.98509999999999998</v>
      </c>
      <c r="H54" s="153">
        <v>21061</v>
      </c>
      <c r="I54" s="155"/>
      <c r="J54" s="154"/>
      <c r="K54" s="155" t="s">
        <v>12</v>
      </c>
      <c r="L54" s="156"/>
      <c r="M54" s="156">
        <v>26668</v>
      </c>
      <c r="N54" s="155"/>
      <c r="O54" s="158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9"/>
      <c r="AI54" s="159"/>
      <c r="AJ54" s="159"/>
      <c r="AK54" s="159"/>
      <c r="AL54" s="159"/>
      <c r="AM54" s="159"/>
      <c r="AN54" s="159"/>
    </row>
    <row r="55" spans="1:40" ht="20.25">
      <c r="A55" s="203">
        <f t="shared" si="0"/>
        <v>53</v>
      </c>
      <c r="B55" s="142" t="s">
        <v>19</v>
      </c>
      <c r="C55" s="142">
        <v>19</v>
      </c>
      <c r="D55" s="142" t="s">
        <v>10</v>
      </c>
      <c r="E55" s="150" t="s">
        <v>73</v>
      </c>
      <c r="F55" s="151" t="s">
        <v>12</v>
      </c>
      <c r="G55" s="152">
        <v>0.98560000000000003</v>
      </c>
      <c r="H55" s="153">
        <v>18822</v>
      </c>
      <c r="I55" s="155"/>
      <c r="J55" s="154"/>
      <c r="K55" s="155" t="s">
        <v>12</v>
      </c>
      <c r="L55" s="156"/>
      <c r="M55" s="156">
        <v>27030</v>
      </c>
      <c r="N55" s="155"/>
      <c r="O55" s="158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9"/>
      <c r="AI55" s="159"/>
      <c r="AJ55" s="159"/>
      <c r="AK55" s="159"/>
      <c r="AL55" s="159"/>
      <c r="AM55" s="159"/>
      <c r="AN55" s="159"/>
    </row>
    <row r="56" spans="1:40" ht="20.25">
      <c r="A56" s="203">
        <f t="shared" si="0"/>
        <v>54</v>
      </c>
      <c r="B56" s="142" t="s">
        <v>19</v>
      </c>
      <c r="C56" s="142">
        <v>60</v>
      </c>
      <c r="D56" s="142" t="s">
        <v>10</v>
      </c>
      <c r="E56" s="159" t="s">
        <v>74</v>
      </c>
      <c r="F56" s="151" t="s">
        <v>12</v>
      </c>
      <c r="G56" s="152">
        <v>0.99</v>
      </c>
      <c r="H56" s="153">
        <v>18174</v>
      </c>
      <c r="I56" s="155"/>
      <c r="J56" s="154"/>
      <c r="K56" s="155" t="s">
        <v>12</v>
      </c>
      <c r="L56" s="156"/>
      <c r="M56" s="156">
        <v>25983</v>
      </c>
      <c r="N56" s="155"/>
      <c r="O56" s="158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9"/>
      <c r="AI56" s="159"/>
      <c r="AJ56" s="159"/>
      <c r="AK56" s="159"/>
      <c r="AL56" s="159"/>
      <c r="AM56" s="159"/>
      <c r="AN56" s="159"/>
    </row>
    <row r="57" spans="1:40" ht="20.25">
      <c r="A57" s="203">
        <f t="shared" si="0"/>
        <v>55</v>
      </c>
      <c r="B57" s="142" t="s">
        <v>19</v>
      </c>
      <c r="C57" s="142">
        <v>48</v>
      </c>
      <c r="D57" s="142" t="s">
        <v>10</v>
      </c>
      <c r="E57" s="159" t="s">
        <v>75</v>
      </c>
      <c r="F57" s="151" t="s">
        <v>12</v>
      </c>
      <c r="G57" s="169">
        <v>0.98609999999999998</v>
      </c>
      <c r="H57" s="153">
        <v>17269</v>
      </c>
      <c r="I57" s="159"/>
      <c r="J57" s="154"/>
      <c r="K57" s="155" t="s">
        <v>12</v>
      </c>
      <c r="L57" s="156"/>
      <c r="M57" s="156">
        <v>45824</v>
      </c>
      <c r="N57" s="155"/>
      <c r="O57" s="158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5"/>
      <c r="AI57" s="155"/>
      <c r="AJ57" s="155"/>
      <c r="AK57" s="155"/>
      <c r="AL57" s="155"/>
      <c r="AM57" s="155"/>
      <c r="AN57" s="155"/>
    </row>
    <row r="58" spans="1:40" ht="20.25">
      <c r="A58" s="203">
        <f t="shared" si="0"/>
        <v>56</v>
      </c>
      <c r="B58" s="142" t="s">
        <v>19</v>
      </c>
      <c r="C58" s="142">
        <v>78</v>
      </c>
      <c r="D58" s="142" t="s">
        <v>24</v>
      </c>
      <c r="E58" s="150" t="s">
        <v>76</v>
      </c>
      <c r="F58" s="151" t="s">
        <v>12</v>
      </c>
      <c r="G58" s="152">
        <v>0.98580000000000001</v>
      </c>
      <c r="H58" s="153">
        <v>17155</v>
      </c>
      <c r="I58" s="159"/>
      <c r="J58" s="161"/>
      <c r="K58" s="155" t="s">
        <v>12</v>
      </c>
      <c r="L58" s="156"/>
      <c r="M58" s="156">
        <v>27147</v>
      </c>
      <c r="N58" s="155"/>
      <c r="O58" s="158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5"/>
      <c r="AI58" s="155"/>
      <c r="AJ58" s="155"/>
      <c r="AK58" s="155"/>
      <c r="AL58" s="155"/>
      <c r="AM58" s="155"/>
      <c r="AN58" s="155"/>
    </row>
    <row r="59" spans="1:40" ht="20.25">
      <c r="A59" s="203">
        <f t="shared" si="0"/>
        <v>57</v>
      </c>
      <c r="B59" s="142" t="s">
        <v>19</v>
      </c>
      <c r="C59" s="142">
        <v>102</v>
      </c>
      <c r="D59" s="142" t="s">
        <v>24</v>
      </c>
      <c r="E59" s="159" t="s">
        <v>77</v>
      </c>
      <c r="F59" s="151" t="s">
        <v>12</v>
      </c>
      <c r="G59" s="169">
        <v>0.9849</v>
      </c>
      <c r="H59" s="153">
        <v>17070</v>
      </c>
      <c r="I59" s="159"/>
      <c r="J59" s="154"/>
      <c r="K59" s="155" t="s">
        <v>12</v>
      </c>
      <c r="L59" s="156"/>
      <c r="M59" s="156">
        <v>28307</v>
      </c>
      <c r="N59" s="155"/>
      <c r="O59" s="158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5"/>
      <c r="AI59" s="155"/>
      <c r="AJ59" s="155"/>
      <c r="AK59" s="155"/>
      <c r="AL59" s="155"/>
      <c r="AM59" s="155"/>
      <c r="AN59" s="155"/>
    </row>
    <row r="60" spans="1:40" ht="20.25">
      <c r="A60" s="203">
        <f t="shared" si="0"/>
        <v>58</v>
      </c>
      <c r="B60" s="142" t="s">
        <v>19</v>
      </c>
      <c r="C60" s="142">
        <v>99</v>
      </c>
      <c r="D60" s="142" t="s">
        <v>10</v>
      </c>
      <c r="E60" s="159" t="s">
        <v>78</v>
      </c>
      <c r="F60" s="151" t="s">
        <v>12</v>
      </c>
      <c r="G60" s="169">
        <v>0.98529999999999995</v>
      </c>
      <c r="H60" s="153">
        <v>16650</v>
      </c>
      <c r="I60" s="155"/>
      <c r="J60" s="154"/>
      <c r="K60" s="155" t="s">
        <v>12</v>
      </c>
      <c r="L60" s="156"/>
      <c r="M60" s="156">
        <v>36556</v>
      </c>
      <c r="N60" s="155"/>
      <c r="O60" s="158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</row>
    <row r="61" spans="1:40" ht="20.25">
      <c r="A61" s="203">
        <f t="shared" si="0"/>
        <v>59</v>
      </c>
      <c r="B61" s="142" t="s">
        <v>19</v>
      </c>
      <c r="C61" s="142">
        <v>83</v>
      </c>
      <c r="D61" s="142" t="s">
        <v>10</v>
      </c>
      <c r="E61" s="159" t="s">
        <v>79</v>
      </c>
      <c r="F61" s="151" t="s">
        <v>12</v>
      </c>
      <c r="G61" s="169">
        <v>0.99029999999999996</v>
      </c>
      <c r="H61" s="153">
        <v>15799</v>
      </c>
      <c r="I61" s="155"/>
      <c r="J61" s="154"/>
      <c r="K61" s="155" t="s">
        <v>12</v>
      </c>
      <c r="L61" s="156"/>
      <c r="M61" s="156">
        <v>27907</v>
      </c>
      <c r="N61" s="155"/>
      <c r="O61" s="158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</row>
    <row r="62" spans="1:40" ht="20.25">
      <c r="A62" s="203">
        <f t="shared" si="0"/>
        <v>60</v>
      </c>
      <c r="B62" s="142" t="s">
        <v>19</v>
      </c>
      <c r="C62" s="142">
        <v>51</v>
      </c>
      <c r="D62" s="142" t="s">
        <v>24</v>
      </c>
      <c r="E62" s="159" t="s">
        <v>80</v>
      </c>
      <c r="F62" s="151" t="s">
        <v>12</v>
      </c>
      <c r="G62" s="152">
        <v>0.99519999999999997</v>
      </c>
      <c r="H62" s="153">
        <v>15349</v>
      </c>
      <c r="I62" s="155"/>
      <c r="J62" s="154"/>
      <c r="K62" s="155" t="s">
        <v>12</v>
      </c>
      <c r="L62" s="156"/>
      <c r="M62" s="156">
        <v>23424</v>
      </c>
      <c r="N62" s="155"/>
      <c r="O62" s="158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</row>
    <row r="63" spans="1:40" ht="20.25">
      <c r="A63" s="203">
        <f t="shared" si="0"/>
        <v>61</v>
      </c>
      <c r="B63" s="142" t="s">
        <v>19</v>
      </c>
      <c r="C63" s="142">
        <v>61</v>
      </c>
      <c r="D63" s="142" t="s">
        <v>24</v>
      </c>
      <c r="E63" s="159" t="s">
        <v>81</v>
      </c>
      <c r="F63" s="151" t="s">
        <v>12</v>
      </c>
      <c r="G63" s="152">
        <v>0.99070000000000003</v>
      </c>
      <c r="H63" s="153">
        <v>15249</v>
      </c>
      <c r="I63" s="155"/>
      <c r="J63" s="154"/>
      <c r="K63" s="155" t="s">
        <v>12</v>
      </c>
      <c r="L63" s="156"/>
      <c r="M63" s="156">
        <v>24863</v>
      </c>
      <c r="N63" s="155"/>
      <c r="O63" s="158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</row>
    <row r="64" spans="1:40" ht="20.25">
      <c r="A64" s="203">
        <f t="shared" si="0"/>
        <v>62</v>
      </c>
      <c r="B64" s="142" t="s">
        <v>19</v>
      </c>
      <c r="C64" s="142">
        <v>14</v>
      </c>
      <c r="D64" s="142" t="s">
        <v>10</v>
      </c>
      <c r="E64" s="159" t="s">
        <v>82</v>
      </c>
      <c r="F64" s="151" t="s">
        <v>12</v>
      </c>
      <c r="G64" s="169">
        <v>0.99119999999999997</v>
      </c>
      <c r="H64" s="153">
        <v>15008</v>
      </c>
      <c r="I64" s="172"/>
      <c r="J64" s="154"/>
      <c r="K64" s="155" t="s">
        <v>12</v>
      </c>
      <c r="L64" s="156"/>
      <c r="M64" s="156">
        <v>25875</v>
      </c>
      <c r="N64" s="155"/>
      <c r="O64" s="158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</row>
    <row r="65" spans="1:40" ht="20.25">
      <c r="A65" s="203">
        <f t="shared" ref="A65:A91" si="1">A64+1</f>
        <v>63</v>
      </c>
      <c r="B65" s="142" t="s">
        <v>19</v>
      </c>
      <c r="C65" s="142">
        <v>29</v>
      </c>
      <c r="D65" s="142" t="s">
        <v>10</v>
      </c>
      <c r="E65" s="159" t="s">
        <v>83</v>
      </c>
      <c r="F65" s="151" t="s">
        <v>12</v>
      </c>
      <c r="G65" s="173">
        <v>0.99199999999999999</v>
      </c>
      <c r="H65" s="153">
        <v>14899</v>
      </c>
      <c r="I65" s="155"/>
      <c r="J65" s="154"/>
      <c r="K65" s="155" t="s">
        <v>12</v>
      </c>
      <c r="L65" s="156"/>
      <c r="M65" s="156">
        <v>25555</v>
      </c>
      <c r="N65" s="155"/>
      <c r="O65" s="158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</row>
    <row r="66" spans="1:40" ht="20.25">
      <c r="A66" s="203">
        <f t="shared" si="1"/>
        <v>64</v>
      </c>
      <c r="B66" s="142" t="s">
        <v>13</v>
      </c>
      <c r="C66" s="142">
        <v>45</v>
      </c>
      <c r="D66" s="142" t="s">
        <v>24</v>
      </c>
      <c r="E66" s="159" t="s">
        <v>84</v>
      </c>
      <c r="F66" s="151" t="s">
        <v>12</v>
      </c>
      <c r="G66" s="152">
        <v>0.98699999999999999</v>
      </c>
      <c r="H66" s="153">
        <v>14764</v>
      </c>
      <c r="I66" s="60"/>
      <c r="J66" s="161"/>
      <c r="K66" s="155" t="s">
        <v>12</v>
      </c>
      <c r="L66" s="156"/>
      <c r="M66" s="156">
        <v>70247</v>
      </c>
      <c r="N66" s="155"/>
      <c r="O66" s="158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5"/>
      <c r="AI66" s="155"/>
      <c r="AJ66" s="155"/>
      <c r="AK66" s="155"/>
      <c r="AL66" s="155"/>
      <c r="AM66" s="155"/>
      <c r="AN66" s="155"/>
    </row>
    <row r="67" spans="1:40" ht="20.25">
      <c r="A67" s="203">
        <f t="shared" si="1"/>
        <v>65</v>
      </c>
      <c r="B67" s="142" t="s">
        <v>19</v>
      </c>
      <c r="C67" s="142">
        <v>73</v>
      </c>
      <c r="D67" s="142" t="s">
        <v>24</v>
      </c>
      <c r="E67" s="150" t="s">
        <v>85</v>
      </c>
      <c r="F67" s="151" t="s">
        <v>12</v>
      </c>
      <c r="G67" s="152">
        <v>0.99299999999999999</v>
      </c>
      <c r="H67" s="153">
        <v>13799</v>
      </c>
      <c r="I67" s="159"/>
      <c r="J67" s="161"/>
      <c r="K67" s="155" t="s">
        <v>12</v>
      </c>
      <c r="L67" s="156"/>
      <c r="M67" s="156">
        <v>24784</v>
      </c>
      <c r="N67" s="155"/>
      <c r="O67" s="158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5"/>
      <c r="AI67" s="155"/>
      <c r="AJ67" s="155"/>
      <c r="AK67" s="155"/>
      <c r="AL67" s="155"/>
      <c r="AM67" s="155"/>
      <c r="AN67" s="155"/>
    </row>
    <row r="68" spans="1:40" ht="20.25">
      <c r="A68" s="203">
        <f t="shared" si="1"/>
        <v>66</v>
      </c>
      <c r="B68" s="142" t="s">
        <v>19</v>
      </c>
      <c r="C68" s="142">
        <v>86</v>
      </c>
      <c r="D68" s="142" t="s">
        <v>10</v>
      </c>
      <c r="E68" s="150" t="s">
        <v>86</v>
      </c>
      <c r="F68" s="151" t="s">
        <v>12</v>
      </c>
      <c r="G68" s="169">
        <v>0.98780000000000001</v>
      </c>
      <c r="H68" s="153">
        <v>13728</v>
      </c>
      <c r="I68" s="159"/>
      <c r="J68" s="154"/>
      <c r="K68" s="155" t="s">
        <v>12</v>
      </c>
      <c r="L68" s="156"/>
      <c r="M68" s="156">
        <v>30542</v>
      </c>
      <c r="N68" s="155"/>
      <c r="O68" s="158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5"/>
      <c r="AI68" s="155"/>
      <c r="AJ68" s="155"/>
      <c r="AK68" s="155"/>
      <c r="AL68" s="155"/>
      <c r="AM68" s="155"/>
      <c r="AN68" s="155"/>
    </row>
    <row r="69" spans="1:40" ht="20.25">
      <c r="A69" s="203">
        <f t="shared" si="1"/>
        <v>67</v>
      </c>
      <c r="B69" s="142" t="s">
        <v>19</v>
      </c>
      <c r="C69" s="142">
        <v>1</v>
      </c>
      <c r="D69" s="142" t="s">
        <v>10</v>
      </c>
      <c r="E69" s="159" t="s">
        <v>87</v>
      </c>
      <c r="F69" s="151" t="s">
        <v>12</v>
      </c>
      <c r="G69" s="169">
        <v>0.99329999999999996</v>
      </c>
      <c r="H69" s="153">
        <v>13649</v>
      </c>
      <c r="I69" s="171"/>
      <c r="J69" s="154"/>
      <c r="K69" s="155" t="s">
        <v>12</v>
      </c>
      <c r="L69" s="156"/>
      <c r="M69" s="156">
        <v>26778</v>
      </c>
      <c r="N69" s="155"/>
      <c r="O69" s="158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5"/>
      <c r="AI69" s="155"/>
      <c r="AJ69" s="155"/>
      <c r="AK69" s="155"/>
      <c r="AL69" s="155"/>
      <c r="AM69" s="155"/>
      <c r="AN69" s="155"/>
    </row>
    <row r="70" spans="1:40" ht="20.25">
      <c r="A70" s="203">
        <f t="shared" si="1"/>
        <v>68</v>
      </c>
      <c r="B70" s="142" t="s">
        <v>19</v>
      </c>
      <c r="C70" s="142">
        <v>105</v>
      </c>
      <c r="D70" s="142" t="s">
        <v>10</v>
      </c>
      <c r="E70" s="150" t="s">
        <v>88</v>
      </c>
      <c r="F70" s="151" t="s">
        <v>12</v>
      </c>
      <c r="G70" s="152">
        <v>0.99029999999999996</v>
      </c>
      <c r="H70" s="153">
        <v>13299</v>
      </c>
      <c r="I70" s="159"/>
      <c r="J70" s="154"/>
      <c r="K70" s="155" t="s">
        <v>12</v>
      </c>
      <c r="L70" s="156"/>
      <c r="M70" s="156">
        <v>42773</v>
      </c>
      <c r="N70" s="155"/>
      <c r="O70" s="158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5"/>
      <c r="AI70" s="155"/>
      <c r="AJ70" s="155"/>
      <c r="AK70" s="155"/>
      <c r="AL70" s="155"/>
      <c r="AM70" s="155"/>
      <c r="AN70" s="155"/>
    </row>
    <row r="71" spans="1:40" ht="20.25">
      <c r="A71" s="203">
        <f t="shared" si="1"/>
        <v>69</v>
      </c>
      <c r="B71" s="142" t="s">
        <v>19</v>
      </c>
      <c r="C71" s="142">
        <v>91</v>
      </c>
      <c r="D71" s="142" t="s">
        <v>24</v>
      </c>
      <c r="E71" s="159" t="s">
        <v>89</v>
      </c>
      <c r="F71" s="151" t="s">
        <v>12</v>
      </c>
      <c r="G71" s="169">
        <v>0.99250000000000005</v>
      </c>
      <c r="H71" s="153">
        <v>12844</v>
      </c>
      <c r="I71" s="155"/>
      <c r="J71" s="154"/>
      <c r="K71" s="155" t="s">
        <v>12</v>
      </c>
      <c r="L71" s="156"/>
      <c r="M71" s="156">
        <v>23027</v>
      </c>
      <c r="N71" s="155"/>
      <c r="O71" s="158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</row>
    <row r="72" spans="1:40" ht="20.25">
      <c r="A72" s="203">
        <f t="shared" si="1"/>
        <v>70</v>
      </c>
      <c r="B72" s="142" t="s">
        <v>19</v>
      </c>
      <c r="C72" s="142">
        <v>49</v>
      </c>
      <c r="D72" s="142" t="s">
        <v>24</v>
      </c>
      <c r="E72" s="159" t="s">
        <v>90</v>
      </c>
      <c r="F72" s="151" t="s">
        <v>12</v>
      </c>
      <c r="G72" s="152">
        <v>0.98409999999999997</v>
      </c>
      <c r="H72" s="153">
        <v>12671</v>
      </c>
      <c r="I72" s="159"/>
      <c r="J72" s="154"/>
      <c r="K72" s="155" t="s">
        <v>12</v>
      </c>
      <c r="L72" s="156"/>
      <c r="M72" s="156">
        <v>28449</v>
      </c>
      <c r="N72" s="155"/>
      <c r="O72" s="158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5"/>
      <c r="AI72" s="155"/>
      <c r="AJ72" s="155"/>
      <c r="AK72" s="155"/>
      <c r="AL72" s="155"/>
      <c r="AM72" s="155"/>
      <c r="AN72" s="155"/>
    </row>
    <row r="73" spans="1:40" ht="20.25">
      <c r="A73" s="203">
        <f t="shared" si="1"/>
        <v>71</v>
      </c>
      <c r="B73" s="142" t="s">
        <v>19</v>
      </c>
      <c r="C73" s="142">
        <v>11</v>
      </c>
      <c r="D73" s="142" t="s">
        <v>10</v>
      </c>
      <c r="E73" s="159" t="s">
        <v>91</v>
      </c>
      <c r="F73" s="151" t="s">
        <v>12</v>
      </c>
      <c r="G73" s="169">
        <v>0.99280000000000002</v>
      </c>
      <c r="H73" s="153">
        <v>12460</v>
      </c>
      <c r="I73" s="172"/>
      <c r="J73" s="154"/>
      <c r="K73" s="155" t="s">
        <v>12</v>
      </c>
      <c r="L73" s="156"/>
      <c r="M73" s="156">
        <v>24762</v>
      </c>
      <c r="N73" s="155"/>
      <c r="O73" s="158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</row>
    <row r="74" spans="1:40" ht="20.25">
      <c r="A74" s="203">
        <f t="shared" si="1"/>
        <v>72</v>
      </c>
      <c r="B74" s="142" t="s">
        <v>19</v>
      </c>
      <c r="C74" s="142">
        <v>30</v>
      </c>
      <c r="D74" s="142" t="s">
        <v>10</v>
      </c>
      <c r="E74" s="159" t="s">
        <v>94</v>
      </c>
      <c r="F74" s="151" t="s">
        <v>12</v>
      </c>
      <c r="G74" s="152">
        <v>0.99129999999999996</v>
      </c>
      <c r="H74" s="153">
        <v>11849</v>
      </c>
      <c r="I74" s="155"/>
      <c r="J74" s="154"/>
      <c r="K74" s="155" t="s">
        <v>12</v>
      </c>
      <c r="L74" s="156"/>
      <c r="M74" s="156">
        <v>25286</v>
      </c>
      <c r="N74" s="155"/>
      <c r="O74" s="158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9"/>
      <c r="AI74" s="159"/>
      <c r="AJ74" s="159"/>
      <c r="AK74" s="159"/>
      <c r="AL74" s="159"/>
      <c r="AM74" s="159"/>
      <c r="AN74" s="159"/>
    </row>
    <row r="75" spans="1:40" ht="20.25">
      <c r="A75" s="203">
        <f t="shared" si="1"/>
        <v>73</v>
      </c>
      <c r="B75" s="142" t="s">
        <v>19</v>
      </c>
      <c r="C75" s="142">
        <v>101</v>
      </c>
      <c r="D75" s="142" t="s">
        <v>24</v>
      </c>
      <c r="E75" s="159" t="s">
        <v>95</v>
      </c>
      <c r="F75" s="151" t="s">
        <v>12</v>
      </c>
      <c r="G75" s="169">
        <v>0.98099999999999998</v>
      </c>
      <c r="H75" s="153">
        <v>11153</v>
      </c>
      <c r="I75" s="155"/>
      <c r="J75" s="154"/>
      <c r="K75" s="155" t="s">
        <v>12</v>
      </c>
      <c r="L75" s="156"/>
      <c r="M75" s="156">
        <v>22976</v>
      </c>
      <c r="N75" s="155"/>
      <c r="O75" s="158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</row>
    <row r="76" spans="1:40" ht="20.25">
      <c r="A76" s="203">
        <f t="shared" si="1"/>
        <v>74</v>
      </c>
      <c r="B76" s="142" t="s">
        <v>19</v>
      </c>
      <c r="C76" s="142">
        <v>82</v>
      </c>
      <c r="D76" s="142" t="s">
        <v>24</v>
      </c>
      <c r="E76" s="159" t="s">
        <v>96</v>
      </c>
      <c r="F76" s="151" t="s">
        <v>12</v>
      </c>
      <c r="G76" s="169">
        <v>0.98099999999999998</v>
      </c>
      <c r="H76" s="153">
        <v>11100</v>
      </c>
      <c r="I76" s="155"/>
      <c r="J76" s="154"/>
      <c r="K76" s="155" t="s">
        <v>12</v>
      </c>
      <c r="L76" s="156"/>
      <c r="M76" s="156">
        <v>26917</v>
      </c>
      <c r="N76" s="155"/>
      <c r="O76" s="158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</row>
    <row r="77" spans="1:40" ht="20.25">
      <c r="A77" s="203">
        <f t="shared" si="1"/>
        <v>75</v>
      </c>
      <c r="B77" s="142" t="s">
        <v>19</v>
      </c>
      <c r="C77" s="142">
        <v>98</v>
      </c>
      <c r="D77" s="142" t="s">
        <v>10</v>
      </c>
      <c r="E77" s="159" t="s">
        <v>97</v>
      </c>
      <c r="F77" s="151" t="s">
        <v>12</v>
      </c>
      <c r="G77" s="152">
        <v>0.98460000000000003</v>
      </c>
      <c r="H77" s="153">
        <v>10900</v>
      </c>
      <c r="I77" s="155"/>
      <c r="J77" s="154"/>
      <c r="K77" s="155" t="s">
        <v>12</v>
      </c>
      <c r="L77" s="156"/>
      <c r="M77" s="156">
        <v>39707</v>
      </c>
      <c r="N77" s="155"/>
      <c r="O77" s="158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</row>
    <row r="78" spans="1:40" ht="20.25">
      <c r="A78" s="203">
        <f t="shared" si="1"/>
        <v>76</v>
      </c>
      <c r="B78" s="142" t="s">
        <v>19</v>
      </c>
      <c r="C78" s="142">
        <v>35</v>
      </c>
      <c r="D78" s="142" t="s">
        <v>10</v>
      </c>
      <c r="E78" s="150" t="s">
        <v>98</v>
      </c>
      <c r="F78" s="151" t="s">
        <v>12</v>
      </c>
      <c r="G78" s="152">
        <v>0.99009999999999998</v>
      </c>
      <c r="H78" s="153">
        <v>10479</v>
      </c>
      <c r="I78" s="159"/>
      <c r="J78" s="154"/>
      <c r="K78" s="155" t="s">
        <v>12</v>
      </c>
      <c r="L78" s="156"/>
      <c r="M78" s="156">
        <v>29443</v>
      </c>
      <c r="N78" s="155"/>
      <c r="O78" s="158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5"/>
      <c r="AI78" s="155"/>
      <c r="AJ78" s="155"/>
      <c r="AK78" s="155"/>
      <c r="AL78" s="155"/>
      <c r="AM78" s="155"/>
      <c r="AN78" s="155"/>
    </row>
    <row r="79" spans="1:40" ht="20.25">
      <c r="A79" s="203">
        <f t="shared" si="1"/>
        <v>77</v>
      </c>
      <c r="B79" s="142" t="s">
        <v>19</v>
      </c>
      <c r="C79" s="142">
        <v>113</v>
      </c>
      <c r="D79" s="142" t="s">
        <v>24</v>
      </c>
      <c r="E79" s="159" t="s">
        <v>99</v>
      </c>
      <c r="F79" s="151" t="s">
        <v>12</v>
      </c>
      <c r="G79" s="152" t="s">
        <v>100</v>
      </c>
      <c r="H79" s="153">
        <v>9381</v>
      </c>
      <c r="I79" s="159"/>
      <c r="J79" s="154"/>
      <c r="K79" s="155" t="s">
        <v>12</v>
      </c>
      <c r="L79" s="156"/>
      <c r="M79" s="156">
        <v>21768</v>
      </c>
      <c r="N79" s="155"/>
      <c r="O79" s="158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5"/>
      <c r="AI79" s="155"/>
      <c r="AJ79" s="155"/>
      <c r="AK79" s="155"/>
      <c r="AL79" s="155"/>
      <c r="AM79" s="155"/>
      <c r="AN79" s="155"/>
    </row>
    <row r="80" spans="1:40" ht="20.25">
      <c r="A80" s="203">
        <f t="shared" si="1"/>
        <v>78</v>
      </c>
      <c r="B80" s="142" t="s">
        <v>19</v>
      </c>
      <c r="C80" s="142">
        <v>62</v>
      </c>
      <c r="D80" s="142" t="s">
        <v>24</v>
      </c>
      <c r="E80" s="159" t="s">
        <v>101</v>
      </c>
      <c r="F80" s="151" t="s">
        <v>12</v>
      </c>
      <c r="G80" s="169">
        <v>0.99139999999999995</v>
      </c>
      <c r="H80" s="153">
        <v>9280</v>
      </c>
      <c r="I80" s="155"/>
      <c r="J80" s="154"/>
      <c r="K80" s="155" t="s">
        <v>12</v>
      </c>
      <c r="L80" s="156"/>
      <c r="M80" s="156">
        <v>25183</v>
      </c>
      <c r="N80" s="155"/>
      <c r="O80" s="158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9"/>
      <c r="AI80" s="159"/>
      <c r="AJ80" s="159"/>
      <c r="AK80" s="159"/>
      <c r="AL80" s="159"/>
      <c r="AM80" s="159"/>
      <c r="AN80" s="159"/>
    </row>
    <row r="81" spans="1:40" ht="20.25">
      <c r="A81" s="203">
        <f t="shared" si="1"/>
        <v>79</v>
      </c>
      <c r="B81" s="142" t="s">
        <v>19</v>
      </c>
      <c r="C81" s="142">
        <v>92</v>
      </c>
      <c r="D81" s="142" t="s">
        <v>10</v>
      </c>
      <c r="E81" s="159" t="s">
        <v>102</v>
      </c>
      <c r="F81" s="151" t="s">
        <v>12</v>
      </c>
      <c r="G81" s="152">
        <v>0.98599999999999999</v>
      </c>
      <c r="H81" s="153">
        <v>8515</v>
      </c>
      <c r="I81" s="155"/>
      <c r="J81" s="154"/>
      <c r="K81" s="155" t="s">
        <v>12</v>
      </c>
      <c r="L81" s="156"/>
      <c r="M81" s="156">
        <v>29742</v>
      </c>
      <c r="N81" s="155"/>
      <c r="O81" s="158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9"/>
      <c r="AI81" s="159"/>
      <c r="AJ81" s="159"/>
      <c r="AK81" s="159"/>
      <c r="AL81" s="159"/>
      <c r="AM81" s="159"/>
      <c r="AN81" s="159"/>
    </row>
    <row r="82" spans="1:40" ht="20.25">
      <c r="A82" s="203">
        <f t="shared" si="1"/>
        <v>80</v>
      </c>
      <c r="B82" s="142" t="s">
        <v>19</v>
      </c>
      <c r="C82" s="142">
        <v>84</v>
      </c>
      <c r="D82" s="142" t="s">
        <v>10</v>
      </c>
      <c r="E82" s="150" t="s">
        <v>103</v>
      </c>
      <c r="F82" s="151" t="s">
        <v>12</v>
      </c>
      <c r="G82" s="169">
        <v>0.98360000000000003</v>
      </c>
      <c r="H82" s="153">
        <v>8374</v>
      </c>
      <c r="I82" s="155"/>
      <c r="J82" s="154"/>
      <c r="K82" s="155" t="s">
        <v>12</v>
      </c>
      <c r="L82" s="156"/>
      <c r="M82" s="156">
        <v>27551</v>
      </c>
      <c r="N82" s="155"/>
      <c r="O82" s="158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9"/>
      <c r="AI82" s="159"/>
      <c r="AJ82" s="159"/>
      <c r="AK82" s="159"/>
      <c r="AL82" s="159"/>
      <c r="AM82" s="159"/>
      <c r="AN82" s="159"/>
    </row>
    <row r="83" spans="1:40" ht="20.25">
      <c r="A83" s="203">
        <f t="shared" si="1"/>
        <v>81</v>
      </c>
      <c r="B83" s="142" t="s">
        <v>19</v>
      </c>
      <c r="C83" s="142">
        <v>17</v>
      </c>
      <c r="D83" s="142" t="s">
        <v>10</v>
      </c>
      <c r="E83" s="150" t="s">
        <v>104</v>
      </c>
      <c r="F83" s="151" t="s">
        <v>12</v>
      </c>
      <c r="G83" s="152">
        <v>0.99370000000000003</v>
      </c>
      <c r="H83" s="153">
        <v>8300</v>
      </c>
      <c r="I83" s="172"/>
      <c r="J83" s="154"/>
      <c r="K83" s="155" t="s">
        <v>12</v>
      </c>
      <c r="L83" s="156"/>
      <c r="M83" s="156">
        <v>28875</v>
      </c>
      <c r="N83" s="155"/>
      <c r="O83" s="158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</row>
    <row r="84" spans="1:40" ht="20.25">
      <c r="A84" s="203">
        <f t="shared" si="1"/>
        <v>82</v>
      </c>
      <c r="B84" s="142" t="s">
        <v>19</v>
      </c>
      <c r="C84" s="142">
        <v>123</v>
      </c>
      <c r="D84" s="142" t="s">
        <v>10</v>
      </c>
      <c r="E84" s="159" t="s">
        <v>105</v>
      </c>
      <c r="F84" s="151" t="s">
        <v>12</v>
      </c>
      <c r="G84" s="152">
        <v>0.98939999999999995</v>
      </c>
      <c r="H84" s="153">
        <v>8099</v>
      </c>
      <c r="I84" s="159"/>
      <c r="J84" s="154"/>
      <c r="K84" s="155" t="s">
        <v>12</v>
      </c>
      <c r="L84" s="156"/>
      <c r="M84" s="156">
        <v>29664</v>
      </c>
      <c r="N84" s="155"/>
      <c r="O84" s="158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5"/>
      <c r="AI84" s="155"/>
      <c r="AJ84" s="155"/>
      <c r="AK84" s="155"/>
      <c r="AL84" s="155"/>
      <c r="AM84" s="155"/>
      <c r="AN84" s="155"/>
    </row>
    <row r="85" spans="1:40" ht="20.25">
      <c r="A85" s="203">
        <f t="shared" si="1"/>
        <v>83</v>
      </c>
      <c r="B85" s="142" t="s">
        <v>19</v>
      </c>
      <c r="C85" s="142">
        <v>97</v>
      </c>
      <c r="D85" s="142" t="s">
        <v>24</v>
      </c>
      <c r="E85" s="159" t="s">
        <v>106</v>
      </c>
      <c r="F85" s="151" t="s">
        <v>12</v>
      </c>
      <c r="G85" s="169">
        <v>0.97699999999999998</v>
      </c>
      <c r="H85" s="153">
        <v>6703</v>
      </c>
      <c r="I85" s="155"/>
      <c r="J85" s="154"/>
      <c r="K85" s="155" t="s">
        <v>12</v>
      </c>
      <c r="L85" s="156"/>
      <c r="M85" s="156">
        <v>31740</v>
      </c>
      <c r="N85" s="155"/>
      <c r="O85" s="158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</row>
    <row r="86" spans="1:40" ht="20.25">
      <c r="A86" s="203">
        <f t="shared" si="1"/>
        <v>84</v>
      </c>
      <c r="B86" s="142" t="s">
        <v>19</v>
      </c>
      <c r="C86" s="142">
        <v>117</v>
      </c>
      <c r="D86" s="142" t="s">
        <v>10</v>
      </c>
      <c r="E86" s="159" t="s">
        <v>107</v>
      </c>
      <c r="F86" s="151" t="s">
        <v>12</v>
      </c>
      <c r="G86" s="169">
        <v>0.97889999999999999</v>
      </c>
      <c r="H86" s="153">
        <v>6683</v>
      </c>
      <c r="I86" s="159"/>
      <c r="J86" s="154"/>
      <c r="K86" s="155" t="s">
        <v>12</v>
      </c>
      <c r="L86" s="156"/>
      <c r="M86" s="156">
        <v>33517</v>
      </c>
      <c r="N86" s="155"/>
      <c r="O86" s="158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5"/>
      <c r="AI86" s="155"/>
      <c r="AJ86" s="155"/>
      <c r="AK86" s="155"/>
      <c r="AL86" s="155"/>
      <c r="AM86" s="155"/>
      <c r="AN86" s="155"/>
    </row>
    <row r="87" spans="1:40" ht="20.25">
      <c r="A87" s="203">
        <f t="shared" si="1"/>
        <v>85</v>
      </c>
      <c r="B87" s="142" t="s">
        <v>19</v>
      </c>
      <c r="C87" s="142">
        <v>41</v>
      </c>
      <c r="D87" s="142" t="s">
        <v>24</v>
      </c>
      <c r="E87" s="150" t="s">
        <v>108</v>
      </c>
      <c r="F87" s="151" t="s">
        <v>12</v>
      </c>
      <c r="G87" s="152">
        <v>0.99199999999999999</v>
      </c>
      <c r="H87" s="153">
        <v>5300</v>
      </c>
      <c r="I87" s="159"/>
      <c r="J87" s="161"/>
      <c r="K87" s="155" t="s">
        <v>12</v>
      </c>
      <c r="L87" s="156"/>
      <c r="M87" s="156">
        <v>23772</v>
      </c>
      <c r="N87" s="155"/>
      <c r="O87" s="158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</row>
    <row r="88" spans="1:40" ht="20.25">
      <c r="A88" s="203">
        <f t="shared" si="1"/>
        <v>86</v>
      </c>
      <c r="B88" s="142" t="s">
        <v>19</v>
      </c>
      <c r="C88" s="142">
        <v>70</v>
      </c>
      <c r="D88" s="142" t="s">
        <v>24</v>
      </c>
      <c r="E88" s="150" t="s">
        <v>109</v>
      </c>
      <c r="F88" s="151" t="s">
        <v>12</v>
      </c>
      <c r="G88" s="152">
        <v>0.99229999999999996</v>
      </c>
      <c r="H88" s="153">
        <v>5243</v>
      </c>
      <c r="I88" s="155"/>
      <c r="J88" s="154"/>
      <c r="K88" s="155" t="s">
        <v>12</v>
      </c>
      <c r="L88" s="156"/>
      <c r="M88" s="156">
        <v>21622</v>
      </c>
      <c r="N88" s="155"/>
      <c r="O88" s="158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</row>
    <row r="89" spans="1:40" ht="20.25">
      <c r="A89" s="203">
        <f t="shared" si="1"/>
        <v>87</v>
      </c>
      <c r="B89" s="142" t="s">
        <v>19</v>
      </c>
      <c r="C89" s="142">
        <v>18</v>
      </c>
      <c r="D89" s="142" t="s">
        <v>10</v>
      </c>
      <c r="E89" s="150" t="s">
        <v>110</v>
      </c>
      <c r="F89" s="151" t="s">
        <v>12</v>
      </c>
      <c r="G89" s="152">
        <v>0.99139999999999995</v>
      </c>
      <c r="H89" s="153">
        <v>5000</v>
      </c>
      <c r="I89" s="172"/>
      <c r="J89" s="154"/>
      <c r="K89" s="155" t="s">
        <v>12</v>
      </c>
      <c r="L89" s="156"/>
      <c r="M89" s="156">
        <v>31595</v>
      </c>
      <c r="N89" s="155"/>
      <c r="O89" s="158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</row>
    <row r="90" spans="1:40" ht="20.25">
      <c r="A90" s="203">
        <f t="shared" si="1"/>
        <v>88</v>
      </c>
      <c r="B90" s="142" t="s">
        <v>19</v>
      </c>
      <c r="C90" s="142">
        <v>44</v>
      </c>
      <c r="D90" s="142" t="s">
        <v>24</v>
      </c>
      <c r="E90" s="159" t="s">
        <v>111</v>
      </c>
      <c r="F90" s="151" t="s">
        <v>12</v>
      </c>
      <c r="G90" s="152">
        <v>0.98260000000000003</v>
      </c>
      <c r="H90" s="153">
        <v>4950</v>
      </c>
      <c r="I90" s="155"/>
      <c r="J90" s="154"/>
      <c r="K90" s="155" t="s">
        <v>12</v>
      </c>
      <c r="L90" s="156"/>
      <c r="M90" s="156">
        <v>26131</v>
      </c>
      <c r="N90" s="155"/>
      <c r="O90" s="158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</row>
    <row r="91" spans="1:40" ht="20.25">
      <c r="A91" s="203">
        <f t="shared" si="1"/>
        <v>89</v>
      </c>
      <c r="B91" s="142" t="s">
        <v>19</v>
      </c>
      <c r="C91" s="142">
        <v>28</v>
      </c>
      <c r="D91" s="142" t="s">
        <v>10</v>
      </c>
      <c r="E91" s="150" t="s">
        <v>112</v>
      </c>
      <c r="F91" s="151" t="s">
        <v>12</v>
      </c>
      <c r="G91" s="152">
        <v>0.98839999999999995</v>
      </c>
      <c r="H91" s="153">
        <v>1000</v>
      </c>
      <c r="I91" s="159"/>
      <c r="J91" s="154"/>
      <c r="K91" s="155" t="s">
        <v>12</v>
      </c>
      <c r="L91" s="156"/>
      <c r="M91" s="156">
        <v>33442</v>
      </c>
      <c r="N91" s="155"/>
      <c r="O91" s="158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5"/>
      <c r="AI91" s="155"/>
      <c r="AJ91" s="155"/>
      <c r="AK91" s="155"/>
      <c r="AL91" s="155"/>
      <c r="AM91" s="155"/>
      <c r="AN91" s="155"/>
    </row>
    <row r="92" spans="1:40" ht="18">
      <c r="A92" s="203" t="s">
        <v>258</v>
      </c>
      <c r="B92" s="142"/>
      <c r="C92" s="142"/>
      <c r="D92" s="155"/>
      <c r="E92" s="174"/>
      <c r="F92" s="175" t="s">
        <v>359</v>
      </c>
      <c r="G92" s="176"/>
      <c r="H92" s="177">
        <f>SUM(H3:H91)</f>
        <v>3809610</v>
      </c>
      <c r="I92" s="159"/>
      <c r="J92" s="154"/>
      <c r="K92" s="155"/>
      <c r="L92" s="156"/>
      <c r="M92" s="156"/>
      <c r="N92" s="155"/>
      <c r="O92" s="158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5"/>
      <c r="AI92" s="155"/>
      <c r="AJ92" s="155"/>
      <c r="AK92" s="155"/>
      <c r="AL92" s="155"/>
      <c r="AM92" s="155"/>
      <c r="AN92" s="155"/>
    </row>
    <row r="93" spans="1:40" ht="15.75">
      <c r="A93" s="203" t="s">
        <v>258</v>
      </c>
      <c r="B93" s="142"/>
      <c r="C93" s="142"/>
      <c r="D93" s="155"/>
      <c r="E93" s="142"/>
      <c r="F93" s="178"/>
      <c r="G93" s="179"/>
      <c r="H93" s="180"/>
      <c r="I93" s="159"/>
      <c r="J93" s="159"/>
      <c r="K93" s="155"/>
      <c r="L93" s="181"/>
      <c r="M93" s="181"/>
      <c r="N93" s="155"/>
      <c r="O93" s="17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5"/>
      <c r="AI93" s="155"/>
      <c r="AJ93" s="155"/>
      <c r="AK93" s="155"/>
      <c r="AL93" s="155"/>
      <c r="AM93" s="155"/>
      <c r="AN93" s="155"/>
    </row>
    <row r="94" spans="1:40" ht="18">
      <c r="A94" s="203" t="s">
        <v>258</v>
      </c>
      <c r="B94" s="142"/>
      <c r="C94" s="155"/>
      <c r="D94" s="182"/>
      <c r="E94" s="143"/>
      <c r="F94" s="183" t="s">
        <v>360</v>
      </c>
      <c r="G94" s="184"/>
      <c r="H94" s="185"/>
      <c r="I94" s="159"/>
      <c r="J94" s="154"/>
      <c r="K94" s="155"/>
      <c r="L94" s="156"/>
      <c r="M94" s="156"/>
      <c r="N94" s="155"/>
      <c r="O94" s="158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5"/>
      <c r="AI94" s="155"/>
      <c r="AJ94" s="155"/>
      <c r="AK94" s="155"/>
      <c r="AL94" s="155"/>
      <c r="AM94" s="155"/>
      <c r="AN94" s="155"/>
    </row>
    <row r="95" spans="1:40" ht="18">
      <c r="A95" s="203">
        <v>1</v>
      </c>
      <c r="B95" s="142" t="s">
        <v>13</v>
      </c>
      <c r="C95" s="142">
        <v>31</v>
      </c>
      <c r="D95" s="142" t="s">
        <v>10</v>
      </c>
      <c r="E95" s="159" t="s">
        <v>113</v>
      </c>
      <c r="F95" s="186" t="s">
        <v>12</v>
      </c>
      <c r="G95" s="152">
        <v>0.98260000000000003</v>
      </c>
      <c r="H95" s="153">
        <v>622265</v>
      </c>
      <c r="I95" s="47"/>
      <c r="J95" s="154"/>
      <c r="K95" s="155" t="s">
        <v>114</v>
      </c>
      <c r="L95" s="156">
        <v>10968</v>
      </c>
      <c r="M95" s="156">
        <v>73874</v>
      </c>
      <c r="N95" s="157">
        <f t="shared" ref="N95:N130" si="2">L95/M95</f>
        <v>0.1484690148089991</v>
      </c>
      <c r="O95" s="158">
        <v>0.5423</v>
      </c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5"/>
      <c r="AI95" s="155"/>
      <c r="AJ95" s="155"/>
      <c r="AK95" s="155"/>
      <c r="AL95" s="155"/>
      <c r="AM95" s="155"/>
      <c r="AN95" s="155"/>
    </row>
    <row r="96" spans="1:40" ht="18">
      <c r="A96" s="203">
        <f t="shared" ref="A96:A130" si="3">A95+1</f>
        <v>2</v>
      </c>
      <c r="B96" s="142" t="s">
        <v>13</v>
      </c>
      <c r="C96" s="142">
        <v>33</v>
      </c>
      <c r="D96" s="142" t="s">
        <v>10</v>
      </c>
      <c r="E96" s="150" t="s">
        <v>115</v>
      </c>
      <c r="F96" s="186" t="s">
        <v>12</v>
      </c>
      <c r="G96" s="152">
        <v>0.98799999999999999</v>
      </c>
      <c r="H96" s="153">
        <v>326119</v>
      </c>
      <c r="I96" s="47"/>
      <c r="J96" s="154"/>
      <c r="K96" s="155" t="s">
        <v>114</v>
      </c>
      <c r="L96" s="156">
        <v>8974</v>
      </c>
      <c r="M96" s="156">
        <v>97851</v>
      </c>
      <c r="N96" s="157">
        <f t="shared" si="2"/>
        <v>9.1710866521548071E-2</v>
      </c>
      <c r="O96" s="158">
        <v>0.55800000000000005</v>
      </c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</row>
    <row r="97" spans="1:40" ht="18">
      <c r="A97" s="203">
        <f t="shared" si="3"/>
        <v>3</v>
      </c>
      <c r="B97" s="142" t="s">
        <v>13</v>
      </c>
      <c r="C97" s="142">
        <v>34</v>
      </c>
      <c r="D97" s="142" t="s">
        <v>10</v>
      </c>
      <c r="E97" s="150" t="s">
        <v>119</v>
      </c>
      <c r="F97" s="186" t="s">
        <v>12</v>
      </c>
      <c r="G97" s="152">
        <v>0.98870000000000002</v>
      </c>
      <c r="H97" s="153">
        <v>247043</v>
      </c>
      <c r="I97" s="62"/>
      <c r="J97" s="154"/>
      <c r="K97" s="155" t="s">
        <v>114</v>
      </c>
      <c r="L97" s="156">
        <v>7581</v>
      </c>
      <c r="M97" s="156">
        <v>94421</v>
      </c>
      <c r="N97" s="157">
        <f t="shared" si="2"/>
        <v>8.0289342413234349E-2</v>
      </c>
      <c r="O97" s="158" t="s">
        <v>120</v>
      </c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</row>
    <row r="98" spans="1:40" ht="18">
      <c r="A98" s="203">
        <f t="shared" si="3"/>
        <v>4</v>
      </c>
      <c r="B98" s="142" t="s">
        <v>13</v>
      </c>
      <c r="C98" s="142">
        <v>41</v>
      </c>
      <c r="D98" s="142" t="s">
        <v>10</v>
      </c>
      <c r="E98" s="159" t="s">
        <v>121</v>
      </c>
      <c r="F98" s="186" t="s">
        <v>12</v>
      </c>
      <c r="G98" s="152">
        <v>0.97840000000000005</v>
      </c>
      <c r="H98" s="153">
        <v>233593</v>
      </c>
      <c r="I98" s="47"/>
      <c r="J98" s="154"/>
      <c r="K98" s="155" t="s">
        <v>114</v>
      </c>
      <c r="L98" s="156">
        <v>6740</v>
      </c>
      <c r="M98" s="156">
        <v>83655</v>
      </c>
      <c r="N98" s="157">
        <f t="shared" si="2"/>
        <v>8.0569003645926729E-2</v>
      </c>
      <c r="O98" s="158" t="s">
        <v>122</v>
      </c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</row>
    <row r="99" spans="1:40" ht="18">
      <c r="A99" s="203">
        <f t="shared" si="3"/>
        <v>5</v>
      </c>
      <c r="B99" s="142" t="s">
        <v>13</v>
      </c>
      <c r="C99" s="142">
        <v>37</v>
      </c>
      <c r="D99" s="142" t="s">
        <v>10</v>
      </c>
      <c r="E99" s="159" t="s">
        <v>123</v>
      </c>
      <c r="F99" s="186" t="s">
        <v>12</v>
      </c>
      <c r="G99" s="152">
        <v>0.98340000000000005</v>
      </c>
      <c r="H99" s="153">
        <v>214154</v>
      </c>
      <c r="I99" s="47"/>
      <c r="J99" s="154"/>
      <c r="K99" s="155" t="s">
        <v>114</v>
      </c>
      <c r="L99" s="156">
        <v>4467</v>
      </c>
      <c r="M99" s="156">
        <v>86449</v>
      </c>
      <c r="N99" s="157">
        <f t="shared" si="2"/>
        <v>5.1672084118960314E-2</v>
      </c>
      <c r="O99" s="158">
        <v>0.79469999999999996</v>
      </c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5"/>
      <c r="AI99" s="155"/>
      <c r="AJ99" s="155"/>
      <c r="AK99" s="155"/>
      <c r="AL99" s="155"/>
      <c r="AM99" s="155"/>
      <c r="AN99" s="155"/>
    </row>
    <row r="100" spans="1:40" ht="18">
      <c r="A100" s="203">
        <f t="shared" si="3"/>
        <v>6</v>
      </c>
      <c r="B100" s="142" t="s">
        <v>13</v>
      </c>
      <c r="C100" s="142">
        <v>23</v>
      </c>
      <c r="D100" s="142" t="s">
        <v>10</v>
      </c>
      <c r="E100" s="159" t="s">
        <v>124</v>
      </c>
      <c r="F100" s="186" t="s">
        <v>12</v>
      </c>
      <c r="G100" s="152">
        <v>0.98619999999999997</v>
      </c>
      <c r="H100" s="153">
        <v>212243</v>
      </c>
      <c r="I100" s="47"/>
      <c r="J100" s="161"/>
      <c r="K100" s="155" t="s">
        <v>114</v>
      </c>
      <c r="L100" s="156">
        <v>7087</v>
      </c>
      <c r="M100" s="156">
        <v>83921</v>
      </c>
      <c r="N100" s="157">
        <f t="shared" si="2"/>
        <v>8.4448469393834671E-2</v>
      </c>
      <c r="O100" s="158">
        <v>0.61890000000000001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</row>
    <row r="101" spans="1:40" ht="18">
      <c r="A101" s="203">
        <f t="shared" si="3"/>
        <v>7</v>
      </c>
      <c r="B101" s="142" t="s">
        <v>13</v>
      </c>
      <c r="C101" s="142">
        <v>25</v>
      </c>
      <c r="D101" s="142" t="s">
        <v>10</v>
      </c>
      <c r="E101" s="150" t="s">
        <v>125</v>
      </c>
      <c r="F101" s="186" t="s">
        <v>12</v>
      </c>
      <c r="G101" s="152">
        <v>0.9899</v>
      </c>
      <c r="H101" s="153">
        <v>207298</v>
      </c>
      <c r="I101" s="47"/>
      <c r="J101" s="161"/>
      <c r="K101" s="155" t="s">
        <v>114</v>
      </c>
      <c r="L101" s="156">
        <v>9510</v>
      </c>
      <c r="M101" s="156">
        <v>74999</v>
      </c>
      <c r="N101" s="157">
        <f t="shared" si="2"/>
        <v>0.12680169068920918</v>
      </c>
      <c r="O101" s="158">
        <v>0.58850000000000002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</row>
    <row r="102" spans="1:40" ht="18">
      <c r="A102" s="203">
        <f t="shared" si="3"/>
        <v>8</v>
      </c>
      <c r="B102" s="142" t="s">
        <v>13</v>
      </c>
      <c r="C102" s="142">
        <v>12</v>
      </c>
      <c r="D102" s="142" t="s">
        <v>10</v>
      </c>
      <c r="E102" s="150" t="s">
        <v>126</v>
      </c>
      <c r="F102" s="186" t="s">
        <v>12</v>
      </c>
      <c r="G102" s="152">
        <v>0.98360000000000003</v>
      </c>
      <c r="H102" s="153">
        <v>201903</v>
      </c>
      <c r="I102" s="62"/>
      <c r="J102" s="154"/>
      <c r="K102" s="155" t="s">
        <v>114</v>
      </c>
      <c r="L102" s="156">
        <v>9766</v>
      </c>
      <c r="M102" s="156">
        <v>79621</v>
      </c>
      <c r="N102" s="157">
        <f t="shared" si="2"/>
        <v>0.1226560831941322</v>
      </c>
      <c r="O102" s="158" t="s">
        <v>127</v>
      </c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5"/>
      <c r="AI102" s="155"/>
      <c r="AJ102" s="155"/>
      <c r="AK102" s="155"/>
      <c r="AL102" s="155"/>
      <c r="AM102" s="155"/>
      <c r="AN102" s="155"/>
    </row>
    <row r="103" spans="1:40" ht="18">
      <c r="A103" s="203">
        <f t="shared" si="3"/>
        <v>9</v>
      </c>
      <c r="B103" s="142" t="s">
        <v>13</v>
      </c>
      <c r="C103" s="142">
        <v>30</v>
      </c>
      <c r="D103" s="142" t="s">
        <v>24</v>
      </c>
      <c r="E103" s="150" t="s">
        <v>128</v>
      </c>
      <c r="F103" s="186" t="s">
        <v>12</v>
      </c>
      <c r="G103" s="152">
        <v>0.99250000000000005</v>
      </c>
      <c r="H103" s="153">
        <v>172816</v>
      </c>
      <c r="I103" s="62"/>
      <c r="J103" s="154"/>
      <c r="K103" s="155" t="s">
        <v>114</v>
      </c>
      <c r="L103" s="156">
        <v>16400</v>
      </c>
      <c r="M103" s="156">
        <v>67525</v>
      </c>
      <c r="N103" s="157">
        <f t="shared" si="2"/>
        <v>0.24287300999629766</v>
      </c>
      <c r="O103" s="158">
        <v>0.79520000000000002</v>
      </c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5"/>
      <c r="AI103" s="155"/>
      <c r="AJ103" s="155"/>
      <c r="AK103" s="155"/>
      <c r="AL103" s="155"/>
      <c r="AM103" s="155"/>
      <c r="AN103" s="155"/>
    </row>
    <row r="104" spans="1:40" ht="18">
      <c r="A104" s="203">
        <f t="shared" si="3"/>
        <v>10</v>
      </c>
      <c r="B104" s="142" t="s">
        <v>13</v>
      </c>
      <c r="C104" s="142">
        <v>5</v>
      </c>
      <c r="D104" s="142" t="s">
        <v>10</v>
      </c>
      <c r="E104" s="150" t="s">
        <v>129</v>
      </c>
      <c r="F104" s="186" t="s">
        <v>12</v>
      </c>
      <c r="G104" s="152">
        <v>0.98980000000000001</v>
      </c>
      <c r="H104" s="153">
        <v>159736</v>
      </c>
      <c r="I104" s="47"/>
      <c r="J104" s="154"/>
      <c r="K104" s="155" t="s">
        <v>114</v>
      </c>
      <c r="L104" s="156">
        <v>10558</v>
      </c>
      <c r="M104" s="156">
        <v>68242</v>
      </c>
      <c r="N104" s="157">
        <f t="shared" si="2"/>
        <v>0.1547141056827174</v>
      </c>
      <c r="O104" s="158">
        <v>0.51539999999999997</v>
      </c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68"/>
      <c r="AI104" s="168"/>
      <c r="AJ104" s="168"/>
      <c r="AK104" s="168"/>
      <c r="AL104" s="168"/>
      <c r="AM104" s="168"/>
      <c r="AN104" s="168"/>
    </row>
    <row r="105" spans="1:40" ht="18">
      <c r="A105" s="203">
        <f t="shared" si="3"/>
        <v>11</v>
      </c>
      <c r="B105" s="142" t="s">
        <v>13</v>
      </c>
      <c r="C105" s="142">
        <v>3</v>
      </c>
      <c r="D105" s="142" t="s">
        <v>10</v>
      </c>
      <c r="E105" s="159" t="s">
        <v>130</v>
      </c>
      <c r="F105" s="186" t="s">
        <v>12</v>
      </c>
      <c r="G105" s="152">
        <v>0.98170000000000002</v>
      </c>
      <c r="H105" s="153">
        <v>148498</v>
      </c>
      <c r="I105" s="62"/>
      <c r="J105" s="161"/>
      <c r="K105" s="155" t="s">
        <v>114</v>
      </c>
      <c r="L105" s="156">
        <v>15378</v>
      </c>
      <c r="M105" s="156">
        <v>83852</v>
      </c>
      <c r="N105" s="157">
        <f t="shared" si="2"/>
        <v>0.18339455230644469</v>
      </c>
      <c r="O105" s="158">
        <v>0.51200000000000001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9"/>
      <c r="AI105" s="159"/>
      <c r="AJ105" s="159"/>
      <c r="AK105" s="159"/>
      <c r="AL105" s="159"/>
      <c r="AM105" s="159"/>
      <c r="AN105" s="159"/>
    </row>
    <row r="106" spans="1:40" ht="18">
      <c r="A106" s="203">
        <f t="shared" si="3"/>
        <v>12</v>
      </c>
      <c r="B106" s="142" t="s">
        <v>13</v>
      </c>
      <c r="C106" s="142">
        <v>42</v>
      </c>
      <c r="D106" s="142" t="s">
        <v>24</v>
      </c>
      <c r="E106" s="150" t="s">
        <v>131</v>
      </c>
      <c r="F106" s="186" t="s">
        <v>12</v>
      </c>
      <c r="G106" s="152">
        <v>0.98950000000000005</v>
      </c>
      <c r="H106" s="153">
        <v>146122</v>
      </c>
      <c r="I106" s="62"/>
      <c r="J106" s="161"/>
      <c r="K106" s="155" t="s">
        <v>114</v>
      </c>
      <c r="L106" s="156">
        <v>4620</v>
      </c>
      <c r="M106" s="156">
        <v>61759</v>
      </c>
      <c r="N106" s="157">
        <f t="shared" si="2"/>
        <v>7.480691073365825E-2</v>
      </c>
      <c r="O106" s="158">
        <v>0.78959999999999997</v>
      </c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</row>
    <row r="107" spans="1:40" ht="18">
      <c r="A107" s="203">
        <f t="shared" si="3"/>
        <v>13</v>
      </c>
      <c r="B107" s="142" t="s">
        <v>13</v>
      </c>
      <c r="C107" s="142">
        <v>4</v>
      </c>
      <c r="D107" s="142" t="s">
        <v>10</v>
      </c>
      <c r="E107" s="159" t="s">
        <v>132</v>
      </c>
      <c r="F107" s="186" t="s">
        <v>12</v>
      </c>
      <c r="G107" s="152">
        <v>0.99150000000000005</v>
      </c>
      <c r="H107" s="153">
        <v>136428</v>
      </c>
      <c r="I107" s="62"/>
      <c r="J107" s="161"/>
      <c r="K107" s="155" t="s">
        <v>114</v>
      </c>
      <c r="L107" s="156">
        <v>9354</v>
      </c>
      <c r="M107" s="156">
        <v>86203</v>
      </c>
      <c r="N107" s="157">
        <f t="shared" si="2"/>
        <v>0.10851130471097294</v>
      </c>
      <c r="O107" s="158">
        <v>0.64949999999999997</v>
      </c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9"/>
      <c r="AI107" s="159"/>
      <c r="AJ107" s="159"/>
      <c r="AK107" s="159"/>
      <c r="AL107" s="159"/>
      <c r="AM107" s="159"/>
      <c r="AN107" s="159"/>
    </row>
    <row r="108" spans="1:40" ht="18">
      <c r="A108" s="203">
        <f t="shared" si="3"/>
        <v>14</v>
      </c>
      <c r="B108" s="142" t="s">
        <v>13</v>
      </c>
      <c r="C108" s="142">
        <v>38</v>
      </c>
      <c r="D108" s="142" t="s">
        <v>10</v>
      </c>
      <c r="E108" s="150" t="s">
        <v>133</v>
      </c>
      <c r="F108" s="186" t="s">
        <v>12</v>
      </c>
      <c r="G108" s="152">
        <v>0.98440000000000005</v>
      </c>
      <c r="H108" s="153">
        <v>132329</v>
      </c>
      <c r="I108" s="62"/>
      <c r="J108" s="161"/>
      <c r="K108" s="155" t="s">
        <v>114</v>
      </c>
      <c r="L108" s="156">
        <v>8994</v>
      </c>
      <c r="M108" s="156">
        <v>96099</v>
      </c>
      <c r="N108" s="157">
        <f t="shared" si="2"/>
        <v>9.3590984297443267E-2</v>
      </c>
      <c r="O108" s="158">
        <v>0.63819999999999999</v>
      </c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5"/>
      <c r="AI108" s="155"/>
      <c r="AJ108" s="155"/>
      <c r="AK108" s="155"/>
      <c r="AL108" s="155"/>
      <c r="AM108" s="155"/>
      <c r="AN108" s="155"/>
    </row>
    <row r="109" spans="1:40" ht="18">
      <c r="A109" s="203">
        <f t="shared" si="3"/>
        <v>15</v>
      </c>
      <c r="B109" s="142" t="s">
        <v>19</v>
      </c>
      <c r="C109" s="142">
        <v>85</v>
      </c>
      <c r="D109" s="142" t="s">
        <v>10</v>
      </c>
      <c r="E109" s="159" t="s">
        <v>134</v>
      </c>
      <c r="F109" s="186" t="s">
        <v>12</v>
      </c>
      <c r="G109" s="169">
        <v>0.98750000000000004</v>
      </c>
      <c r="H109" s="153">
        <v>126259</v>
      </c>
      <c r="I109" s="155"/>
      <c r="J109" s="154"/>
      <c r="K109" s="155" t="s">
        <v>114</v>
      </c>
      <c r="L109" s="156">
        <v>3776</v>
      </c>
      <c r="M109" s="156">
        <v>26924</v>
      </c>
      <c r="N109" s="157">
        <f t="shared" si="2"/>
        <v>0.14024662011588174</v>
      </c>
      <c r="O109" s="158">
        <v>0.62129999999999996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</row>
    <row r="110" spans="1:40" ht="18">
      <c r="A110" s="203">
        <f t="shared" si="3"/>
        <v>16</v>
      </c>
      <c r="B110" s="142" t="s">
        <v>13</v>
      </c>
      <c r="C110" s="142">
        <v>19</v>
      </c>
      <c r="D110" s="142" t="s">
        <v>24</v>
      </c>
      <c r="E110" s="150" t="s">
        <v>135</v>
      </c>
      <c r="F110" s="186" t="s">
        <v>12</v>
      </c>
      <c r="G110" s="152">
        <v>0.99309999999999998</v>
      </c>
      <c r="H110" s="153">
        <v>115254</v>
      </c>
      <c r="I110" s="47"/>
      <c r="J110" s="161"/>
      <c r="K110" s="155" t="s">
        <v>114</v>
      </c>
      <c r="L110" s="156">
        <v>9425</v>
      </c>
      <c r="M110" s="156">
        <v>80650</v>
      </c>
      <c r="N110" s="157">
        <f t="shared" si="2"/>
        <v>0.11686298822070676</v>
      </c>
      <c r="O110" s="158">
        <v>0.61890000000000001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</row>
    <row r="111" spans="1:40" ht="18">
      <c r="A111" s="203">
        <f t="shared" si="3"/>
        <v>17</v>
      </c>
      <c r="B111" s="142" t="s">
        <v>13</v>
      </c>
      <c r="C111" s="142">
        <v>14</v>
      </c>
      <c r="D111" s="142" t="s">
        <v>10</v>
      </c>
      <c r="E111" s="159" t="s">
        <v>136</v>
      </c>
      <c r="F111" s="186" t="s">
        <v>12</v>
      </c>
      <c r="G111" s="152">
        <v>0.9909</v>
      </c>
      <c r="H111" s="153">
        <v>108902</v>
      </c>
      <c r="I111" s="62"/>
      <c r="J111" s="154"/>
      <c r="K111" s="155" t="s">
        <v>114</v>
      </c>
      <c r="L111" s="156">
        <v>6270</v>
      </c>
      <c r="M111" s="156">
        <v>74693</v>
      </c>
      <c r="N111" s="157">
        <f t="shared" si="2"/>
        <v>8.3943609173550399E-2</v>
      </c>
      <c r="O111" s="158">
        <v>0.82869999999999999</v>
      </c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5"/>
      <c r="AI111" s="155"/>
      <c r="AJ111" s="155"/>
      <c r="AK111" s="155"/>
      <c r="AL111" s="155"/>
      <c r="AM111" s="155"/>
      <c r="AN111" s="155"/>
    </row>
    <row r="112" spans="1:40" ht="18">
      <c r="A112" s="203">
        <f t="shared" si="3"/>
        <v>18</v>
      </c>
      <c r="B112" s="142" t="s">
        <v>13</v>
      </c>
      <c r="C112" s="142">
        <v>21</v>
      </c>
      <c r="D112" s="142" t="s">
        <v>24</v>
      </c>
      <c r="E112" s="150" t="s">
        <v>137</v>
      </c>
      <c r="F112" s="186" t="s">
        <v>12</v>
      </c>
      <c r="G112" s="152">
        <v>0.98809999999999998</v>
      </c>
      <c r="H112" s="153">
        <v>108096</v>
      </c>
      <c r="I112" s="47"/>
      <c r="J112" s="161"/>
      <c r="K112" s="155" t="s">
        <v>114</v>
      </c>
      <c r="L112" s="156">
        <v>10183</v>
      </c>
      <c r="M112" s="156">
        <v>76784</v>
      </c>
      <c r="N112" s="157">
        <f t="shared" si="2"/>
        <v>0.13261877474473849</v>
      </c>
      <c r="O112" s="158">
        <v>0.61760000000000004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</row>
    <row r="113" spans="1:40" ht="18">
      <c r="A113" s="203">
        <f t="shared" si="3"/>
        <v>19</v>
      </c>
      <c r="B113" s="142" t="s">
        <v>13</v>
      </c>
      <c r="C113" s="142">
        <v>15</v>
      </c>
      <c r="D113" s="142" t="s">
        <v>10</v>
      </c>
      <c r="E113" s="159" t="s">
        <v>138</v>
      </c>
      <c r="F113" s="186" t="s">
        <v>12</v>
      </c>
      <c r="G113" s="152">
        <v>0.98050000000000004</v>
      </c>
      <c r="H113" s="153">
        <v>90547</v>
      </c>
      <c r="I113" s="47"/>
      <c r="J113" s="154"/>
      <c r="K113" s="155" t="s">
        <v>114</v>
      </c>
      <c r="L113" s="156">
        <v>9636</v>
      </c>
      <c r="M113" s="156">
        <v>92802</v>
      </c>
      <c r="N113" s="157">
        <f t="shared" si="2"/>
        <v>0.10383396909549363</v>
      </c>
      <c r="O113" s="158">
        <v>0.51819999999999999</v>
      </c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</row>
    <row r="114" spans="1:40" ht="18">
      <c r="A114" s="203">
        <f t="shared" si="3"/>
        <v>20</v>
      </c>
      <c r="B114" s="142" t="s">
        <v>19</v>
      </c>
      <c r="C114" s="142">
        <v>71</v>
      </c>
      <c r="D114" s="142" t="s">
        <v>10</v>
      </c>
      <c r="E114" s="159" t="s">
        <v>139</v>
      </c>
      <c r="F114" s="186" t="s">
        <v>12</v>
      </c>
      <c r="G114" s="152">
        <v>0.98140000000000005</v>
      </c>
      <c r="H114" s="153">
        <v>85414</v>
      </c>
      <c r="I114" s="155"/>
      <c r="J114" s="154"/>
      <c r="K114" s="155" t="s">
        <v>114</v>
      </c>
      <c r="L114" s="187">
        <v>2262</v>
      </c>
      <c r="M114" s="156">
        <v>33357</v>
      </c>
      <c r="N114" s="157">
        <f t="shared" si="2"/>
        <v>6.7811853583955389E-2</v>
      </c>
      <c r="O114" s="158">
        <v>0.84389999999999998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9"/>
      <c r="AI114" s="159"/>
      <c r="AJ114" s="159"/>
      <c r="AK114" s="159"/>
      <c r="AL114" s="159"/>
      <c r="AM114" s="159"/>
      <c r="AN114" s="159"/>
    </row>
    <row r="115" spans="1:40" ht="18">
      <c r="A115" s="203">
        <f t="shared" si="3"/>
        <v>21</v>
      </c>
      <c r="B115" s="142" t="s">
        <v>19</v>
      </c>
      <c r="C115" s="142">
        <v>22</v>
      </c>
      <c r="D115" s="142" t="s">
        <v>10</v>
      </c>
      <c r="E115" s="150" t="s">
        <v>140</v>
      </c>
      <c r="F115" s="186" t="s">
        <v>12</v>
      </c>
      <c r="G115" s="152">
        <v>0.84370000000000001</v>
      </c>
      <c r="H115" s="153">
        <v>83382</v>
      </c>
      <c r="I115" s="155"/>
      <c r="J115" s="154"/>
      <c r="K115" s="155" t="s">
        <v>114</v>
      </c>
      <c r="L115" s="156">
        <v>4556</v>
      </c>
      <c r="M115" s="156">
        <v>28999</v>
      </c>
      <c r="N115" s="157">
        <f t="shared" si="2"/>
        <v>0.15710886582295941</v>
      </c>
      <c r="O115" s="158">
        <v>0.58230000000000004</v>
      </c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9"/>
      <c r="AI115" s="159"/>
      <c r="AJ115" s="159"/>
      <c r="AK115" s="159"/>
      <c r="AL115" s="159"/>
      <c r="AM115" s="159"/>
      <c r="AN115" s="159"/>
    </row>
    <row r="116" spans="1:40" ht="18">
      <c r="A116" s="203">
        <f t="shared" si="3"/>
        <v>22</v>
      </c>
      <c r="B116" s="142" t="s">
        <v>13</v>
      </c>
      <c r="C116" s="142">
        <v>2</v>
      </c>
      <c r="D116" s="142" t="s">
        <v>10</v>
      </c>
      <c r="E116" s="159" t="s">
        <v>141</v>
      </c>
      <c r="F116" s="186" t="s">
        <v>12</v>
      </c>
      <c r="G116" s="152">
        <v>0.98640000000000005</v>
      </c>
      <c r="H116" s="153">
        <v>78058</v>
      </c>
      <c r="I116" s="47"/>
      <c r="J116" s="161"/>
      <c r="K116" s="155" t="s">
        <v>114</v>
      </c>
      <c r="L116" s="156">
        <v>13937</v>
      </c>
      <c r="M116" s="156">
        <v>75737</v>
      </c>
      <c r="N116" s="157">
        <f t="shared" si="2"/>
        <v>0.18401837939184282</v>
      </c>
      <c r="O116" s="158" t="s">
        <v>142</v>
      </c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68"/>
      <c r="AI116" s="168"/>
      <c r="AJ116" s="168"/>
      <c r="AK116" s="168"/>
      <c r="AL116" s="168"/>
      <c r="AM116" s="168"/>
      <c r="AN116" s="168"/>
    </row>
    <row r="117" spans="1:40" ht="18">
      <c r="A117" s="203">
        <f t="shared" si="3"/>
        <v>23</v>
      </c>
      <c r="B117" s="142" t="s">
        <v>19</v>
      </c>
      <c r="C117" s="142">
        <v>69</v>
      </c>
      <c r="D117" s="142" t="s">
        <v>10</v>
      </c>
      <c r="E117" s="159" t="s">
        <v>143</v>
      </c>
      <c r="F117" s="186" t="s">
        <v>12</v>
      </c>
      <c r="G117" s="169">
        <v>0.98329999999999995</v>
      </c>
      <c r="H117" s="153">
        <v>68730</v>
      </c>
      <c r="I117" s="155"/>
      <c r="J117" s="154"/>
      <c r="K117" s="155" t="s">
        <v>114</v>
      </c>
      <c r="L117" s="187">
        <v>3471</v>
      </c>
      <c r="M117" s="156">
        <v>32021</v>
      </c>
      <c r="N117" s="157">
        <f t="shared" si="2"/>
        <v>0.10839761406576934</v>
      </c>
      <c r="O117" s="158">
        <v>0.62229999999999996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</row>
    <row r="118" spans="1:40" ht="18">
      <c r="A118" s="203">
        <f t="shared" si="3"/>
        <v>24</v>
      </c>
      <c r="B118" s="142" t="s">
        <v>19</v>
      </c>
      <c r="C118" s="142">
        <v>112</v>
      </c>
      <c r="D118" s="142" t="s">
        <v>10</v>
      </c>
      <c r="E118" s="159" t="s">
        <v>144</v>
      </c>
      <c r="F118" s="186" t="s">
        <v>12</v>
      </c>
      <c r="G118" s="152">
        <v>0.98640000000000005</v>
      </c>
      <c r="H118" s="153">
        <v>46662</v>
      </c>
      <c r="I118" s="159"/>
      <c r="J118" s="154"/>
      <c r="K118" s="155" t="s">
        <v>114</v>
      </c>
      <c r="L118" s="187">
        <v>1906</v>
      </c>
      <c r="M118" s="156">
        <v>34932</v>
      </c>
      <c r="N118" s="157">
        <f t="shared" si="2"/>
        <v>5.4563151265315468E-2</v>
      </c>
      <c r="O118" s="158">
        <v>0.76859999999999995</v>
      </c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5"/>
      <c r="AI118" s="155"/>
      <c r="AJ118" s="155"/>
      <c r="AK118" s="155"/>
      <c r="AL118" s="155"/>
      <c r="AM118" s="155"/>
      <c r="AN118" s="155"/>
    </row>
    <row r="119" spans="1:40" ht="18">
      <c r="A119" s="203">
        <f t="shared" si="3"/>
        <v>25</v>
      </c>
      <c r="B119" s="142" t="s">
        <v>19</v>
      </c>
      <c r="C119" s="142">
        <v>5</v>
      </c>
      <c r="D119" s="142" t="s">
        <v>10</v>
      </c>
      <c r="E119" s="159" t="s">
        <v>145</v>
      </c>
      <c r="F119" s="186" t="s">
        <v>12</v>
      </c>
      <c r="G119" s="169">
        <v>0.98809999999999998</v>
      </c>
      <c r="H119" s="153">
        <v>44364</v>
      </c>
      <c r="I119" s="171"/>
      <c r="J119" s="154"/>
      <c r="K119" s="155" t="s">
        <v>114</v>
      </c>
      <c r="L119" s="187">
        <v>5141</v>
      </c>
      <c r="M119" s="156">
        <v>25864</v>
      </c>
      <c r="N119" s="157">
        <f t="shared" si="2"/>
        <v>0.19877049180327869</v>
      </c>
      <c r="O119" s="158">
        <v>0.58609999999999995</v>
      </c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5"/>
      <c r="AI119" s="155"/>
      <c r="AJ119" s="155"/>
      <c r="AK119" s="155"/>
      <c r="AL119" s="155"/>
      <c r="AM119" s="155"/>
      <c r="AN119" s="155"/>
    </row>
    <row r="120" spans="1:40" ht="18">
      <c r="A120" s="203">
        <f t="shared" si="3"/>
        <v>26</v>
      </c>
      <c r="B120" s="142" t="s">
        <v>19</v>
      </c>
      <c r="C120" s="142">
        <v>50</v>
      </c>
      <c r="D120" s="142" t="s">
        <v>24</v>
      </c>
      <c r="E120" s="159" t="s">
        <v>146</v>
      </c>
      <c r="F120" s="186" t="s">
        <v>12</v>
      </c>
      <c r="G120" s="169">
        <v>0.99429999999999996</v>
      </c>
      <c r="H120" s="153">
        <v>39230</v>
      </c>
      <c r="I120" s="159"/>
      <c r="J120" s="161"/>
      <c r="K120" s="155" t="s">
        <v>114</v>
      </c>
      <c r="L120" s="187">
        <v>5215</v>
      </c>
      <c r="M120" s="156">
        <v>25626</v>
      </c>
      <c r="N120" s="157">
        <f t="shared" si="2"/>
        <v>0.20350425349254664</v>
      </c>
      <c r="O120" s="158" t="s">
        <v>147</v>
      </c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</row>
    <row r="121" spans="1:40" ht="18">
      <c r="A121" s="203">
        <f t="shared" si="3"/>
        <v>27</v>
      </c>
      <c r="B121" s="142" t="s">
        <v>19</v>
      </c>
      <c r="C121" s="142">
        <v>80</v>
      </c>
      <c r="D121" s="142" t="s">
        <v>24</v>
      </c>
      <c r="E121" s="150" t="s">
        <v>148</v>
      </c>
      <c r="F121" s="186" t="s">
        <v>12</v>
      </c>
      <c r="G121" s="152">
        <v>0.98809999999999998</v>
      </c>
      <c r="H121" s="153">
        <v>38589</v>
      </c>
      <c r="I121" s="159"/>
      <c r="J121" s="161"/>
      <c r="K121" s="155" t="s">
        <v>114</v>
      </c>
      <c r="L121" s="156">
        <v>2823</v>
      </c>
      <c r="M121" s="156">
        <v>29754</v>
      </c>
      <c r="N121" s="157">
        <f t="shared" si="2"/>
        <v>9.487799959669288E-2</v>
      </c>
      <c r="O121" s="158">
        <v>0.64080000000000004</v>
      </c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</row>
    <row r="122" spans="1:40" ht="18">
      <c r="A122" s="203">
        <f t="shared" si="3"/>
        <v>28</v>
      </c>
      <c r="B122" s="142" t="s">
        <v>19</v>
      </c>
      <c r="C122" s="142">
        <v>81</v>
      </c>
      <c r="D122" s="142" t="s">
        <v>10</v>
      </c>
      <c r="E122" s="159" t="s">
        <v>149</v>
      </c>
      <c r="F122" s="186" t="s">
        <v>12</v>
      </c>
      <c r="G122" s="169">
        <v>0.98809999999999998</v>
      </c>
      <c r="H122" s="153">
        <v>38181</v>
      </c>
      <c r="I122" s="155"/>
      <c r="J122" s="154"/>
      <c r="K122" s="155" t="s">
        <v>114</v>
      </c>
      <c r="L122" s="187">
        <v>3187</v>
      </c>
      <c r="M122" s="156">
        <v>28756</v>
      </c>
      <c r="N122" s="157">
        <f t="shared" si="2"/>
        <v>0.11082904437334817</v>
      </c>
      <c r="O122" s="158">
        <v>0.50800000000000001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9"/>
      <c r="AI122" s="159"/>
      <c r="AJ122" s="159"/>
      <c r="AK122" s="159"/>
      <c r="AL122" s="159"/>
      <c r="AM122" s="159"/>
      <c r="AN122" s="159"/>
    </row>
    <row r="123" spans="1:40" ht="18">
      <c r="A123" s="203">
        <f t="shared" si="3"/>
        <v>29</v>
      </c>
      <c r="B123" s="142" t="s">
        <v>19</v>
      </c>
      <c r="C123" s="142">
        <v>95</v>
      </c>
      <c r="D123" s="142" t="s">
        <v>24</v>
      </c>
      <c r="E123" s="159" t="s">
        <v>150</v>
      </c>
      <c r="F123" s="186" t="s">
        <v>12</v>
      </c>
      <c r="G123" s="169">
        <v>0.98919999999999997</v>
      </c>
      <c r="H123" s="153">
        <v>32237</v>
      </c>
      <c r="I123" s="159"/>
      <c r="J123" s="154"/>
      <c r="K123" s="155" t="s">
        <v>114</v>
      </c>
      <c r="L123" s="187">
        <v>4145</v>
      </c>
      <c r="M123" s="156">
        <v>26206</v>
      </c>
      <c r="N123" s="157">
        <f t="shared" si="2"/>
        <v>0.15816988475921545</v>
      </c>
      <c r="O123" s="158">
        <v>0.72960000000000003</v>
      </c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</row>
    <row r="124" spans="1:40" ht="18">
      <c r="A124" s="203">
        <f t="shared" si="3"/>
        <v>30</v>
      </c>
      <c r="B124" s="142" t="s">
        <v>19</v>
      </c>
      <c r="C124" s="142">
        <v>122</v>
      </c>
      <c r="D124" s="142" t="s">
        <v>24</v>
      </c>
      <c r="E124" s="159" t="s">
        <v>151</v>
      </c>
      <c r="F124" s="186" t="s">
        <v>12</v>
      </c>
      <c r="G124" s="152">
        <v>0.99299999999999999</v>
      </c>
      <c r="H124" s="153">
        <v>29094</v>
      </c>
      <c r="I124" s="159"/>
      <c r="J124" s="154"/>
      <c r="K124" s="155" t="s">
        <v>114</v>
      </c>
      <c r="L124" s="187">
        <v>5720</v>
      </c>
      <c r="M124" s="156">
        <v>27196</v>
      </c>
      <c r="N124" s="157">
        <f t="shared" si="2"/>
        <v>0.21032504780114722</v>
      </c>
      <c r="O124" s="158" t="s">
        <v>152</v>
      </c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</row>
    <row r="125" spans="1:40" ht="18">
      <c r="A125" s="203">
        <f t="shared" si="3"/>
        <v>31</v>
      </c>
      <c r="B125" s="142" t="s">
        <v>19</v>
      </c>
      <c r="C125" s="142">
        <v>88</v>
      </c>
      <c r="D125" s="142" t="s">
        <v>10</v>
      </c>
      <c r="E125" s="159" t="s">
        <v>153</v>
      </c>
      <c r="F125" s="186" t="s">
        <v>12</v>
      </c>
      <c r="G125" s="169">
        <v>0.99160000000000004</v>
      </c>
      <c r="H125" s="153">
        <v>25799</v>
      </c>
      <c r="I125" s="159"/>
      <c r="J125" s="154"/>
      <c r="K125" s="155" t="s">
        <v>114</v>
      </c>
      <c r="L125" s="156">
        <v>2905</v>
      </c>
      <c r="M125" s="156">
        <v>29359</v>
      </c>
      <c r="N125" s="157">
        <f t="shared" si="2"/>
        <v>9.8947511836234209E-2</v>
      </c>
      <c r="O125" s="158">
        <v>0.71289999999999998</v>
      </c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</row>
    <row r="126" spans="1:40" ht="18">
      <c r="A126" s="203">
        <f t="shared" si="3"/>
        <v>32</v>
      </c>
      <c r="B126" s="142" t="s">
        <v>19</v>
      </c>
      <c r="C126" s="142">
        <v>38</v>
      </c>
      <c r="D126" s="142" t="s">
        <v>10</v>
      </c>
      <c r="E126" s="159" t="s">
        <v>154</v>
      </c>
      <c r="F126" s="186" t="s">
        <v>12</v>
      </c>
      <c r="G126" s="169">
        <v>0.9879</v>
      </c>
      <c r="H126" s="153">
        <v>25125</v>
      </c>
      <c r="I126" s="155"/>
      <c r="J126" s="154"/>
      <c r="K126" s="155" t="s">
        <v>114</v>
      </c>
      <c r="L126" s="187">
        <v>3527</v>
      </c>
      <c r="M126" s="156">
        <v>28272</v>
      </c>
      <c r="N126" s="157">
        <f t="shared" si="2"/>
        <v>0.1247524052065648</v>
      </c>
      <c r="O126" s="158">
        <v>0.57669999999999999</v>
      </c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9"/>
      <c r="AI126" s="159"/>
      <c r="AJ126" s="159"/>
      <c r="AK126" s="159"/>
      <c r="AL126" s="159"/>
      <c r="AM126" s="159"/>
      <c r="AN126" s="159"/>
    </row>
    <row r="127" spans="1:40" ht="18">
      <c r="A127" s="203">
        <f t="shared" si="3"/>
        <v>33</v>
      </c>
      <c r="B127" s="142" t="s">
        <v>19</v>
      </c>
      <c r="C127" s="142">
        <v>7</v>
      </c>
      <c r="D127" s="142" t="s">
        <v>10</v>
      </c>
      <c r="E127" s="159" t="s">
        <v>155</v>
      </c>
      <c r="F127" s="186" t="s">
        <v>12</v>
      </c>
      <c r="G127" s="169">
        <v>0.99309999999999998</v>
      </c>
      <c r="H127" s="153">
        <v>23634</v>
      </c>
      <c r="I127" s="171"/>
      <c r="J127" s="154"/>
      <c r="K127" s="155" t="s">
        <v>114</v>
      </c>
      <c r="L127" s="187">
        <v>3911</v>
      </c>
      <c r="M127" s="156">
        <v>25031</v>
      </c>
      <c r="N127" s="157">
        <f t="shared" si="2"/>
        <v>0.15624625464424113</v>
      </c>
      <c r="O127" s="158" t="s">
        <v>156</v>
      </c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</row>
    <row r="128" spans="1:40" ht="18">
      <c r="A128" s="203">
        <f t="shared" si="3"/>
        <v>34</v>
      </c>
      <c r="B128" s="142" t="s">
        <v>19</v>
      </c>
      <c r="C128" s="142">
        <v>103</v>
      </c>
      <c r="D128" s="142" t="s">
        <v>24</v>
      </c>
      <c r="E128" s="150" t="s">
        <v>157</v>
      </c>
      <c r="F128" s="186" t="s">
        <v>12</v>
      </c>
      <c r="G128" s="152">
        <v>0.99160000000000004</v>
      </c>
      <c r="H128" s="153">
        <v>19399</v>
      </c>
      <c r="I128" s="159"/>
      <c r="J128" s="154"/>
      <c r="K128" s="155" t="s">
        <v>114</v>
      </c>
      <c r="L128" s="156">
        <v>2035</v>
      </c>
      <c r="M128" s="156">
        <v>22907</v>
      </c>
      <c r="N128" s="157">
        <f t="shared" si="2"/>
        <v>8.883747326144846E-2</v>
      </c>
      <c r="O128" s="158">
        <v>0.91200000000000003</v>
      </c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</row>
    <row r="129" spans="1:40" ht="18">
      <c r="A129" s="203">
        <f t="shared" si="3"/>
        <v>35</v>
      </c>
      <c r="B129" s="142" t="s">
        <v>19</v>
      </c>
      <c r="C129" s="142">
        <v>64</v>
      </c>
      <c r="D129" s="142" t="s">
        <v>24</v>
      </c>
      <c r="E129" s="159" t="s">
        <v>158</v>
      </c>
      <c r="F129" s="186" t="s">
        <v>12</v>
      </c>
      <c r="G129" s="152">
        <v>0.99490000000000001</v>
      </c>
      <c r="H129" s="153">
        <v>18599</v>
      </c>
      <c r="I129" s="155"/>
      <c r="J129" s="154"/>
      <c r="K129" s="155" t="s">
        <v>114</v>
      </c>
      <c r="L129" s="187">
        <v>7073</v>
      </c>
      <c r="M129" s="156">
        <v>26752</v>
      </c>
      <c r="N129" s="157">
        <f t="shared" si="2"/>
        <v>0.26439144736842107</v>
      </c>
      <c r="O129" s="158">
        <v>0.51929999999999998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</row>
    <row r="130" spans="1:40" ht="18">
      <c r="A130" s="203">
        <f t="shared" si="3"/>
        <v>36</v>
      </c>
      <c r="B130" s="142" t="s">
        <v>19</v>
      </c>
      <c r="C130" s="142">
        <v>77</v>
      </c>
      <c r="D130" s="142" t="s">
        <v>24</v>
      </c>
      <c r="E130" s="150" t="s">
        <v>159</v>
      </c>
      <c r="F130" s="186" t="s">
        <v>12</v>
      </c>
      <c r="G130" s="152">
        <v>0.99039999999999995</v>
      </c>
      <c r="H130" s="153">
        <v>16349</v>
      </c>
      <c r="I130" s="159"/>
      <c r="J130" s="161"/>
      <c r="K130" s="155" t="s">
        <v>114</v>
      </c>
      <c r="L130" s="156">
        <v>4645</v>
      </c>
      <c r="M130" s="156">
        <v>32920</v>
      </c>
      <c r="N130" s="157">
        <f t="shared" si="2"/>
        <v>0.14109963547995139</v>
      </c>
      <c r="O130" s="158">
        <v>0.80969999999999998</v>
      </c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5"/>
      <c r="AI130" s="155"/>
      <c r="AJ130" s="155"/>
      <c r="AK130" s="155"/>
      <c r="AL130" s="155"/>
      <c r="AM130" s="155"/>
      <c r="AN130" s="155"/>
    </row>
    <row r="131" spans="1:40" ht="18">
      <c r="A131" s="203" t="s">
        <v>258</v>
      </c>
      <c r="B131" s="142"/>
      <c r="C131" s="142"/>
      <c r="D131" s="142"/>
      <c r="E131" s="188" t="s">
        <v>357</v>
      </c>
      <c r="F131" s="189"/>
      <c r="G131" s="176"/>
      <c r="H131" s="177">
        <f>SUM(H95:H130)</f>
        <v>4422451</v>
      </c>
      <c r="I131" s="159"/>
      <c r="J131" s="161"/>
      <c r="K131" s="155"/>
      <c r="L131" s="156"/>
      <c r="M131" s="156"/>
      <c r="N131" s="157"/>
      <c r="O131" s="158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5"/>
      <c r="AI131" s="155"/>
      <c r="AJ131" s="155"/>
      <c r="AK131" s="155"/>
      <c r="AL131" s="155"/>
      <c r="AM131" s="155"/>
      <c r="AN131" s="155"/>
    </row>
    <row r="132" spans="1:40" ht="18">
      <c r="A132" s="203" t="s">
        <v>258</v>
      </c>
      <c r="B132" s="142"/>
      <c r="C132" s="142"/>
      <c r="D132" s="142"/>
      <c r="E132" s="150"/>
      <c r="F132" s="178"/>
      <c r="G132" s="179"/>
      <c r="H132" s="153"/>
      <c r="I132" s="159"/>
      <c r="J132" s="161"/>
      <c r="K132" s="155"/>
      <c r="L132" s="156"/>
      <c r="M132" s="156"/>
      <c r="N132" s="157"/>
      <c r="O132" s="158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5"/>
      <c r="AI132" s="155"/>
      <c r="AJ132" s="155"/>
      <c r="AK132" s="155"/>
      <c r="AL132" s="155"/>
      <c r="AM132" s="155"/>
      <c r="AN132" s="155"/>
    </row>
    <row r="133" spans="1:40" ht="15.75">
      <c r="A133" s="203" t="s">
        <v>258</v>
      </c>
      <c r="B133" s="142"/>
      <c r="C133" s="142"/>
      <c r="D133" s="142"/>
      <c r="E133" s="190" t="s">
        <v>358</v>
      </c>
      <c r="F133" s="183"/>
      <c r="G133" s="191"/>
      <c r="H133" s="192"/>
      <c r="I133" s="159"/>
      <c r="J133" s="161"/>
      <c r="K133" s="155"/>
      <c r="L133" s="156"/>
      <c r="M133" s="156"/>
      <c r="N133" s="157"/>
      <c r="O133" s="158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5"/>
      <c r="AI133" s="155"/>
      <c r="AJ133" s="155"/>
      <c r="AK133" s="155"/>
      <c r="AL133" s="155"/>
      <c r="AM133" s="155"/>
      <c r="AN133" s="155"/>
    </row>
    <row r="134" spans="1:40" ht="18">
      <c r="A134" s="203">
        <v>1</v>
      </c>
      <c r="B134" s="142" t="s">
        <v>13</v>
      </c>
      <c r="C134" s="142">
        <v>22</v>
      </c>
      <c r="D134" s="142" t="s">
        <v>24</v>
      </c>
      <c r="E134" s="150" t="s">
        <v>160</v>
      </c>
      <c r="F134" s="186" t="s">
        <v>114</v>
      </c>
      <c r="G134" s="152">
        <v>0.5494</v>
      </c>
      <c r="H134" s="153">
        <v>269582</v>
      </c>
      <c r="I134" s="62"/>
      <c r="J134" s="161"/>
      <c r="K134" s="155" t="s">
        <v>12</v>
      </c>
      <c r="L134" s="156"/>
      <c r="M134" s="156">
        <v>92385</v>
      </c>
      <c r="N134" s="155"/>
      <c r="O134" s="158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</row>
    <row r="135" spans="1:40" ht="18.75" thickBot="1">
      <c r="A135" s="203">
        <f t="shared" ref="A135:A161" si="4">A134+1</f>
        <v>2</v>
      </c>
      <c r="B135" s="142" t="s">
        <v>13</v>
      </c>
      <c r="C135" s="142">
        <v>26</v>
      </c>
      <c r="D135" s="142" t="s">
        <v>24</v>
      </c>
      <c r="E135" s="150" t="s">
        <v>161</v>
      </c>
      <c r="F135" s="186" t="s">
        <v>114</v>
      </c>
      <c r="G135" s="152">
        <v>0.58430000000000004</v>
      </c>
      <c r="H135" s="153">
        <v>244232</v>
      </c>
      <c r="I135" s="62"/>
      <c r="J135" s="161"/>
      <c r="K135" s="155" t="s">
        <v>12</v>
      </c>
      <c r="L135" s="156"/>
      <c r="M135" s="156">
        <v>70159</v>
      </c>
      <c r="N135" s="155"/>
      <c r="O135" s="158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</row>
    <row r="136" spans="1:40" ht="18">
      <c r="A136" s="203">
        <f t="shared" si="4"/>
        <v>3</v>
      </c>
      <c r="B136" s="231" t="s">
        <v>13</v>
      </c>
      <c r="C136" s="231">
        <v>20</v>
      </c>
      <c r="D136" s="231" t="s">
        <v>10</v>
      </c>
      <c r="E136" s="232" t="s">
        <v>16</v>
      </c>
      <c r="F136" s="233" t="s">
        <v>114</v>
      </c>
      <c r="G136" s="234" t="s">
        <v>319</v>
      </c>
      <c r="H136" s="235">
        <v>199446</v>
      </c>
      <c r="I136" s="51"/>
      <c r="J136" s="161"/>
      <c r="K136" s="155" t="s">
        <v>12</v>
      </c>
      <c r="L136" s="156"/>
      <c r="M136" s="156">
        <v>81867</v>
      </c>
      <c r="N136" s="155"/>
      <c r="O136" s="158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</row>
    <row r="137" spans="1:40" ht="18">
      <c r="A137" s="203">
        <f t="shared" si="4"/>
        <v>4</v>
      </c>
      <c r="B137" s="142" t="s">
        <v>19</v>
      </c>
      <c r="C137" s="142">
        <v>75</v>
      </c>
      <c r="D137" s="142" t="s">
        <v>10</v>
      </c>
      <c r="E137" s="150" t="s">
        <v>162</v>
      </c>
      <c r="F137" s="186" t="s">
        <v>114</v>
      </c>
      <c r="G137" s="152">
        <v>0.59409999999999996</v>
      </c>
      <c r="H137" s="153">
        <v>169805</v>
      </c>
      <c r="I137" s="159"/>
      <c r="J137" s="161"/>
      <c r="K137" s="155" t="s">
        <v>12</v>
      </c>
      <c r="L137" s="156"/>
      <c r="M137" s="156">
        <v>30893</v>
      </c>
      <c r="N137" s="155"/>
      <c r="O137" s="158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5"/>
      <c r="AI137" s="155"/>
      <c r="AJ137" s="155"/>
      <c r="AK137" s="155"/>
      <c r="AL137" s="155"/>
      <c r="AM137" s="155"/>
      <c r="AN137" s="155"/>
    </row>
    <row r="138" spans="1:40" ht="18">
      <c r="A138" s="203">
        <f t="shared" si="4"/>
        <v>5</v>
      </c>
      <c r="B138" s="142" t="s">
        <v>13</v>
      </c>
      <c r="C138" s="142">
        <v>11</v>
      </c>
      <c r="D138" s="142" t="s">
        <v>24</v>
      </c>
      <c r="E138" s="159" t="s">
        <v>163</v>
      </c>
      <c r="F138" s="186" t="s">
        <v>114</v>
      </c>
      <c r="G138" s="152">
        <v>0.54690000000000005</v>
      </c>
      <c r="H138" s="153">
        <v>139257</v>
      </c>
      <c r="I138" s="47"/>
      <c r="J138" s="154"/>
      <c r="K138" s="155" t="s">
        <v>12</v>
      </c>
      <c r="L138" s="156"/>
      <c r="M138" s="156">
        <v>76614</v>
      </c>
      <c r="N138" s="155"/>
      <c r="O138" s="158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</row>
    <row r="139" spans="1:40" ht="18">
      <c r="A139" s="203">
        <f t="shared" si="4"/>
        <v>6</v>
      </c>
      <c r="B139" s="142" t="s">
        <v>13</v>
      </c>
      <c r="C139" s="142">
        <v>36</v>
      </c>
      <c r="D139" s="142" t="s">
        <v>24</v>
      </c>
      <c r="E139" s="159" t="s">
        <v>164</v>
      </c>
      <c r="F139" s="186" t="s">
        <v>114</v>
      </c>
      <c r="G139" s="152">
        <v>0.62160000000000004</v>
      </c>
      <c r="H139" s="153">
        <v>127765</v>
      </c>
      <c r="I139" s="62"/>
      <c r="J139" s="161"/>
      <c r="K139" s="155" t="s">
        <v>12</v>
      </c>
      <c r="L139" s="156"/>
      <c r="M139" s="156">
        <v>64277</v>
      </c>
      <c r="N139" s="155"/>
      <c r="O139" s="158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</row>
    <row r="140" spans="1:40" ht="18">
      <c r="A140" s="203">
        <f t="shared" si="4"/>
        <v>7</v>
      </c>
      <c r="B140" s="142" t="s">
        <v>19</v>
      </c>
      <c r="C140" s="142">
        <v>119</v>
      </c>
      <c r="D140" s="142" t="s">
        <v>24</v>
      </c>
      <c r="E140" s="159" t="s">
        <v>165</v>
      </c>
      <c r="F140" s="186" t="s">
        <v>114</v>
      </c>
      <c r="G140" s="169">
        <v>0.61099999999999999</v>
      </c>
      <c r="H140" s="153">
        <v>104169</v>
      </c>
      <c r="I140" s="159"/>
      <c r="J140" s="154"/>
      <c r="K140" s="155" t="s">
        <v>12</v>
      </c>
      <c r="L140" s="156"/>
      <c r="M140" s="156">
        <v>32071</v>
      </c>
      <c r="N140" s="155"/>
      <c r="O140" s="158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</row>
    <row r="141" spans="1:40" ht="18.75" thickBot="1">
      <c r="A141" s="203">
        <f t="shared" si="4"/>
        <v>8</v>
      </c>
      <c r="B141" s="142" t="s">
        <v>13</v>
      </c>
      <c r="C141" s="142">
        <v>10</v>
      </c>
      <c r="D141" s="142" t="s">
        <v>24</v>
      </c>
      <c r="E141" s="159" t="s">
        <v>166</v>
      </c>
      <c r="F141" s="186" t="s">
        <v>114</v>
      </c>
      <c r="G141" s="152">
        <v>0.51290000000000002</v>
      </c>
      <c r="H141" s="153">
        <v>75583</v>
      </c>
      <c r="I141" s="62"/>
      <c r="J141" s="154"/>
      <c r="K141" s="155" t="s">
        <v>12</v>
      </c>
      <c r="L141" s="156"/>
      <c r="M141" s="156">
        <v>64809</v>
      </c>
      <c r="N141" s="155"/>
      <c r="O141" s="158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</row>
    <row r="142" spans="1:40" ht="20.25">
      <c r="A142" s="203">
        <f t="shared" si="4"/>
        <v>9</v>
      </c>
      <c r="B142" s="231" t="s">
        <v>19</v>
      </c>
      <c r="C142" s="231">
        <v>47</v>
      </c>
      <c r="D142" s="231" t="s">
        <v>10</v>
      </c>
      <c r="E142" s="236" t="s">
        <v>34</v>
      </c>
      <c r="F142" s="237" t="s">
        <v>114</v>
      </c>
      <c r="G142" s="234" t="s">
        <v>320</v>
      </c>
      <c r="H142" s="235">
        <v>57864</v>
      </c>
      <c r="I142" s="162"/>
      <c r="J142" s="154"/>
      <c r="K142" s="155" t="s">
        <v>12</v>
      </c>
      <c r="L142" s="156"/>
      <c r="M142" s="156">
        <v>30038</v>
      </c>
      <c r="N142" s="155"/>
      <c r="O142" s="158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</row>
    <row r="143" spans="1:40" ht="18">
      <c r="A143" s="203">
        <f t="shared" si="4"/>
        <v>10</v>
      </c>
      <c r="B143" s="142" t="s">
        <v>19</v>
      </c>
      <c r="C143" s="142">
        <v>124</v>
      </c>
      <c r="D143" s="142" t="s">
        <v>10</v>
      </c>
      <c r="E143" s="159" t="s">
        <v>167</v>
      </c>
      <c r="F143" s="186" t="s">
        <v>114</v>
      </c>
      <c r="G143" s="152">
        <v>0.66259999999999997</v>
      </c>
      <c r="H143" s="153">
        <v>55029</v>
      </c>
      <c r="I143" s="159"/>
      <c r="J143" s="154"/>
      <c r="K143" s="155" t="s">
        <v>12</v>
      </c>
      <c r="L143" s="156"/>
      <c r="M143" s="156">
        <v>28494</v>
      </c>
      <c r="N143" s="155"/>
      <c r="O143" s="158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5"/>
      <c r="AI143" s="155"/>
      <c r="AJ143" s="155"/>
      <c r="AK143" s="155"/>
      <c r="AL143" s="155"/>
      <c r="AM143" s="155"/>
      <c r="AN143" s="155"/>
    </row>
    <row r="144" spans="1:40" ht="18.75" thickBot="1">
      <c r="A144" s="203">
        <f t="shared" si="4"/>
        <v>11</v>
      </c>
      <c r="B144" s="142" t="s">
        <v>19</v>
      </c>
      <c r="C144" s="142">
        <v>34</v>
      </c>
      <c r="D144" s="142" t="s">
        <v>10</v>
      </c>
      <c r="E144" s="159" t="s">
        <v>168</v>
      </c>
      <c r="F144" s="186" t="s">
        <v>114</v>
      </c>
      <c r="G144" s="152">
        <v>0.62670000000000003</v>
      </c>
      <c r="H144" s="153">
        <v>49497</v>
      </c>
      <c r="I144" s="159"/>
      <c r="J144" s="154"/>
      <c r="K144" s="155" t="s">
        <v>12</v>
      </c>
      <c r="L144" s="156"/>
      <c r="M144" s="156">
        <v>27754</v>
      </c>
      <c r="N144" s="155"/>
      <c r="O144" s="158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5"/>
      <c r="AI144" s="155"/>
      <c r="AJ144" s="155"/>
      <c r="AK144" s="155"/>
      <c r="AL144" s="155"/>
      <c r="AM144" s="155"/>
      <c r="AN144" s="155"/>
    </row>
    <row r="145" spans="1:40" ht="20.25">
      <c r="A145" s="203">
        <f t="shared" si="4"/>
        <v>12</v>
      </c>
      <c r="B145" s="231" t="s">
        <v>19</v>
      </c>
      <c r="C145" s="231">
        <v>3</v>
      </c>
      <c r="D145" s="231" t="s">
        <v>10</v>
      </c>
      <c r="E145" s="236" t="s">
        <v>41</v>
      </c>
      <c r="F145" s="237" t="s">
        <v>114</v>
      </c>
      <c r="G145" s="238" t="s">
        <v>321</v>
      </c>
      <c r="H145" s="235">
        <v>46687</v>
      </c>
      <c r="I145" s="162"/>
      <c r="J145" s="154"/>
      <c r="K145" s="155" t="s">
        <v>12</v>
      </c>
      <c r="L145" s="156"/>
      <c r="M145" s="156">
        <v>31132</v>
      </c>
      <c r="N145" s="155"/>
      <c r="O145" s="158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5"/>
      <c r="AI145" s="155"/>
      <c r="AJ145" s="155"/>
      <c r="AK145" s="155"/>
      <c r="AL145" s="155"/>
      <c r="AM145" s="155"/>
      <c r="AN145" s="155"/>
    </row>
    <row r="146" spans="1:40" ht="18">
      <c r="A146" s="203">
        <f t="shared" si="4"/>
        <v>13</v>
      </c>
      <c r="B146" s="142" t="s">
        <v>19</v>
      </c>
      <c r="C146" s="142">
        <v>16</v>
      </c>
      <c r="D146" s="142" t="s">
        <v>10</v>
      </c>
      <c r="E146" s="150" t="s">
        <v>169</v>
      </c>
      <c r="F146" s="186" t="s">
        <v>114</v>
      </c>
      <c r="G146" s="152">
        <v>0.65339999999999998</v>
      </c>
      <c r="H146" s="153">
        <v>42919</v>
      </c>
      <c r="I146" s="155"/>
      <c r="J146" s="154"/>
      <c r="K146" s="155" t="s">
        <v>12</v>
      </c>
      <c r="L146" s="156"/>
      <c r="M146" s="156">
        <v>24671</v>
      </c>
      <c r="N146" s="155"/>
      <c r="O146" s="158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</row>
    <row r="147" spans="1:40" ht="18">
      <c r="A147" s="203">
        <f t="shared" si="4"/>
        <v>14</v>
      </c>
      <c r="B147" s="142" t="s">
        <v>19</v>
      </c>
      <c r="C147" s="142">
        <v>54</v>
      </c>
      <c r="D147" s="142" t="s">
        <v>24</v>
      </c>
      <c r="E147" s="159" t="s">
        <v>170</v>
      </c>
      <c r="F147" s="186" t="s">
        <v>114</v>
      </c>
      <c r="G147" s="169">
        <v>0.65869999999999995</v>
      </c>
      <c r="H147" s="153">
        <v>41427</v>
      </c>
      <c r="I147" s="155"/>
      <c r="J147" s="154"/>
      <c r="K147" s="155" t="s">
        <v>12</v>
      </c>
      <c r="L147" s="156"/>
      <c r="M147" s="156">
        <v>25073</v>
      </c>
      <c r="N147" s="155"/>
      <c r="O147" s="158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</row>
    <row r="148" spans="1:40" ht="18">
      <c r="A148" s="203">
        <f t="shared" si="4"/>
        <v>15</v>
      </c>
      <c r="B148" s="142" t="s">
        <v>19</v>
      </c>
      <c r="C148" s="142">
        <v>9</v>
      </c>
      <c r="D148" s="142" t="s">
        <v>10</v>
      </c>
      <c r="E148" s="159" t="s">
        <v>171</v>
      </c>
      <c r="F148" s="186" t="s">
        <v>114</v>
      </c>
      <c r="G148" s="169">
        <v>0.67869999999999997</v>
      </c>
      <c r="H148" s="153">
        <v>40986</v>
      </c>
      <c r="I148" s="159"/>
      <c r="J148" s="154"/>
      <c r="K148" s="155" t="s">
        <v>12</v>
      </c>
      <c r="L148" s="156"/>
      <c r="M148" s="156">
        <v>27553</v>
      </c>
      <c r="N148" s="155"/>
      <c r="O148" s="158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5"/>
      <c r="AI148" s="155"/>
      <c r="AJ148" s="155"/>
      <c r="AK148" s="155"/>
      <c r="AL148" s="155"/>
      <c r="AM148" s="155"/>
      <c r="AN148" s="155"/>
    </row>
    <row r="149" spans="1:40" ht="18.75" thickBot="1">
      <c r="A149" s="203">
        <f t="shared" si="4"/>
        <v>16</v>
      </c>
      <c r="B149" s="142" t="s">
        <v>19</v>
      </c>
      <c r="C149" s="142">
        <v>42</v>
      </c>
      <c r="D149" s="142" t="s">
        <v>24</v>
      </c>
      <c r="E149" s="159" t="s">
        <v>172</v>
      </c>
      <c r="F149" s="186" t="s">
        <v>114</v>
      </c>
      <c r="G149" s="169">
        <v>0.54520000000000002</v>
      </c>
      <c r="H149" s="153">
        <v>40148</v>
      </c>
      <c r="I149" s="155"/>
      <c r="J149" s="154"/>
      <c r="K149" s="155" t="s">
        <v>12</v>
      </c>
      <c r="L149" s="156"/>
      <c r="M149" s="156">
        <v>24024</v>
      </c>
      <c r="N149" s="155"/>
      <c r="O149" s="158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9"/>
      <c r="AI149" s="159"/>
      <c r="AJ149" s="159"/>
      <c r="AK149" s="159"/>
      <c r="AL149" s="159"/>
      <c r="AM149" s="159"/>
      <c r="AN149" s="159"/>
    </row>
    <row r="150" spans="1:40" ht="20.25">
      <c r="A150" s="203">
        <f t="shared" si="4"/>
        <v>17</v>
      </c>
      <c r="B150" s="231" t="s">
        <v>19</v>
      </c>
      <c r="C150" s="231">
        <v>118</v>
      </c>
      <c r="D150" s="231" t="s">
        <v>10</v>
      </c>
      <c r="E150" s="236" t="s">
        <v>49</v>
      </c>
      <c r="F150" s="237" t="s">
        <v>114</v>
      </c>
      <c r="G150" s="238" t="s">
        <v>322</v>
      </c>
      <c r="H150" s="153">
        <v>39000</v>
      </c>
      <c r="I150" s="162"/>
      <c r="J150" s="154"/>
      <c r="K150" s="155" t="s">
        <v>12</v>
      </c>
      <c r="L150" s="156"/>
      <c r="M150" s="156">
        <v>53561</v>
      </c>
      <c r="N150" s="155"/>
      <c r="O150" s="158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5"/>
      <c r="AC150" s="155"/>
      <c r="AD150" s="155"/>
      <c r="AE150" s="155"/>
      <c r="AF150" s="155"/>
      <c r="AG150" s="155"/>
      <c r="AH150" s="159"/>
      <c r="AI150" s="159"/>
      <c r="AJ150" s="159"/>
      <c r="AK150" s="159"/>
      <c r="AL150" s="159"/>
      <c r="AM150" s="159"/>
      <c r="AN150" s="159"/>
    </row>
    <row r="151" spans="1:40" ht="18">
      <c r="A151" s="203">
        <f t="shared" si="4"/>
        <v>18</v>
      </c>
      <c r="B151" s="142" t="s">
        <v>19</v>
      </c>
      <c r="C151" s="142">
        <v>31</v>
      </c>
      <c r="D151" s="142" t="s">
        <v>24</v>
      </c>
      <c r="E151" s="159" t="s">
        <v>173</v>
      </c>
      <c r="F151" s="186" t="s">
        <v>114</v>
      </c>
      <c r="G151" s="169">
        <v>0.7712</v>
      </c>
      <c r="H151" s="153">
        <v>36871</v>
      </c>
      <c r="I151" s="155"/>
      <c r="J151" s="154"/>
      <c r="K151" s="155" t="s">
        <v>12</v>
      </c>
      <c r="L151" s="156"/>
      <c r="M151" s="156">
        <v>22414</v>
      </c>
      <c r="N151" s="155"/>
      <c r="O151" s="158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9"/>
      <c r="AI151" s="159"/>
      <c r="AJ151" s="159"/>
      <c r="AK151" s="159"/>
      <c r="AL151" s="159"/>
      <c r="AM151" s="159"/>
      <c r="AN151" s="159"/>
    </row>
    <row r="152" spans="1:40" ht="18">
      <c r="A152" s="203">
        <f t="shared" si="4"/>
        <v>19</v>
      </c>
      <c r="B152" s="142" t="s">
        <v>19</v>
      </c>
      <c r="C152" s="142">
        <v>53</v>
      </c>
      <c r="D152" s="142" t="s">
        <v>10</v>
      </c>
      <c r="E152" s="159" t="s">
        <v>174</v>
      </c>
      <c r="F152" s="186" t="s">
        <v>114</v>
      </c>
      <c r="G152" s="152">
        <v>0.61439999999999995</v>
      </c>
      <c r="H152" s="153">
        <v>36214</v>
      </c>
      <c r="I152" s="155"/>
      <c r="J152" s="154"/>
      <c r="K152" s="155" t="s">
        <v>12</v>
      </c>
      <c r="L152" s="156"/>
      <c r="M152" s="156">
        <v>25861</v>
      </c>
      <c r="N152" s="155"/>
      <c r="O152" s="158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</row>
    <row r="153" spans="1:40" ht="18">
      <c r="A153" s="203">
        <f t="shared" si="4"/>
        <v>20</v>
      </c>
      <c r="B153" s="142" t="s">
        <v>19</v>
      </c>
      <c r="C153" s="142">
        <v>100</v>
      </c>
      <c r="D153" s="142" t="s">
        <v>10</v>
      </c>
      <c r="E153" s="159" t="s">
        <v>175</v>
      </c>
      <c r="F153" s="186" t="s">
        <v>114</v>
      </c>
      <c r="G153" s="152">
        <v>0.66779999999999995</v>
      </c>
      <c r="H153" s="153">
        <v>31145</v>
      </c>
      <c r="I153" s="155"/>
      <c r="J153" s="154"/>
      <c r="K153" s="155" t="s">
        <v>12</v>
      </c>
      <c r="L153" s="156"/>
      <c r="M153" s="156">
        <v>26649</v>
      </c>
      <c r="N153" s="155"/>
      <c r="O153" s="158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</row>
    <row r="154" spans="1:40" ht="18">
      <c r="A154" s="203">
        <f t="shared" si="4"/>
        <v>21</v>
      </c>
      <c r="B154" s="142" t="s">
        <v>19</v>
      </c>
      <c r="C154" s="142">
        <v>45</v>
      </c>
      <c r="D154" s="142" t="s">
        <v>10</v>
      </c>
      <c r="E154" s="159" t="s">
        <v>176</v>
      </c>
      <c r="F154" s="186" t="s">
        <v>114</v>
      </c>
      <c r="G154" s="169">
        <v>0.65669999999999995</v>
      </c>
      <c r="H154" s="153">
        <v>28588</v>
      </c>
      <c r="I154" s="155"/>
      <c r="J154" s="154"/>
      <c r="K154" s="155" t="s">
        <v>12</v>
      </c>
      <c r="L154" s="156"/>
      <c r="M154" s="156">
        <v>37569</v>
      </c>
      <c r="N154" s="155"/>
      <c r="O154" s="158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</row>
    <row r="155" spans="1:40" ht="18">
      <c r="A155" s="203">
        <f t="shared" si="4"/>
        <v>22</v>
      </c>
      <c r="B155" s="142" t="s">
        <v>19</v>
      </c>
      <c r="C155" s="142">
        <v>26</v>
      </c>
      <c r="D155" s="142" t="s">
        <v>10</v>
      </c>
      <c r="E155" s="150" t="s">
        <v>177</v>
      </c>
      <c r="F155" s="186" t="s">
        <v>114</v>
      </c>
      <c r="G155" s="169">
        <v>0.67769999999999997</v>
      </c>
      <c r="H155" s="153">
        <v>27592</v>
      </c>
      <c r="I155" s="155"/>
      <c r="J155" s="154"/>
      <c r="K155" s="155" t="s">
        <v>12</v>
      </c>
      <c r="L155" s="156"/>
      <c r="M155" s="156">
        <v>26102</v>
      </c>
      <c r="N155" s="155"/>
      <c r="O155" s="158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</row>
    <row r="156" spans="1:40" ht="18">
      <c r="A156" s="203">
        <f t="shared" si="4"/>
        <v>23</v>
      </c>
      <c r="B156" s="142" t="s">
        <v>19</v>
      </c>
      <c r="C156" s="142">
        <v>12</v>
      </c>
      <c r="D156" s="142" t="s">
        <v>24</v>
      </c>
      <c r="E156" s="159" t="s">
        <v>178</v>
      </c>
      <c r="F156" s="186" t="s">
        <v>114</v>
      </c>
      <c r="G156" s="152">
        <v>0.58309999999999995</v>
      </c>
      <c r="H156" s="153">
        <v>26894</v>
      </c>
      <c r="I156" s="155"/>
      <c r="J156" s="154"/>
      <c r="K156" s="155" t="s">
        <v>12</v>
      </c>
      <c r="L156" s="156"/>
      <c r="M156" s="156">
        <v>24510</v>
      </c>
      <c r="N156" s="155"/>
      <c r="O156" s="158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</row>
    <row r="157" spans="1:40" ht="18">
      <c r="A157" s="203">
        <f t="shared" si="4"/>
        <v>24</v>
      </c>
      <c r="B157" s="142" t="s">
        <v>19</v>
      </c>
      <c r="C157" s="142">
        <v>13</v>
      </c>
      <c r="D157" s="142" t="s">
        <v>10</v>
      </c>
      <c r="E157" s="159" t="s">
        <v>179</v>
      </c>
      <c r="F157" s="186" t="s">
        <v>114</v>
      </c>
      <c r="G157" s="169">
        <v>0.72389999999999999</v>
      </c>
      <c r="H157" s="153">
        <v>23400</v>
      </c>
      <c r="I157" s="155"/>
      <c r="J157" s="154"/>
      <c r="K157" s="155" t="s">
        <v>12</v>
      </c>
      <c r="L157" s="156"/>
      <c r="M157" s="156">
        <v>27279</v>
      </c>
      <c r="N157" s="155"/>
      <c r="O157" s="158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9"/>
      <c r="AI157" s="159"/>
      <c r="AJ157" s="159"/>
      <c r="AK157" s="159"/>
      <c r="AL157" s="159"/>
      <c r="AM157" s="159"/>
      <c r="AN157" s="159"/>
    </row>
    <row r="158" spans="1:40" ht="18">
      <c r="A158" s="203">
        <f t="shared" si="4"/>
        <v>25</v>
      </c>
      <c r="B158" s="142" t="s">
        <v>19</v>
      </c>
      <c r="C158" s="164">
        <v>58</v>
      </c>
      <c r="D158" s="165" t="s">
        <v>10</v>
      </c>
      <c r="E158" s="159" t="s">
        <v>180</v>
      </c>
      <c r="F158" s="193" t="s">
        <v>114</v>
      </c>
      <c r="G158" s="167">
        <v>0.69720000000000004</v>
      </c>
      <c r="H158" s="153">
        <v>19464</v>
      </c>
      <c r="I158" s="159"/>
      <c r="J158" s="154"/>
      <c r="K158" s="164" t="s">
        <v>12</v>
      </c>
      <c r="L158" s="156"/>
      <c r="M158" s="156">
        <v>28893</v>
      </c>
      <c r="N158" s="168"/>
      <c r="O158" s="158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</row>
    <row r="159" spans="1:40" ht="18">
      <c r="A159" s="203">
        <f t="shared" si="4"/>
        <v>26</v>
      </c>
      <c r="B159" s="142" t="s">
        <v>19</v>
      </c>
      <c r="C159" s="142">
        <v>114</v>
      </c>
      <c r="D159" s="142" t="s">
        <v>10</v>
      </c>
      <c r="E159" s="159" t="s">
        <v>181</v>
      </c>
      <c r="F159" s="186" t="s">
        <v>114</v>
      </c>
      <c r="G159" s="169">
        <v>0.60629999999999995</v>
      </c>
      <c r="H159" s="153">
        <v>17252</v>
      </c>
      <c r="I159" s="159"/>
      <c r="J159" s="154"/>
      <c r="K159" s="155" t="s">
        <v>12</v>
      </c>
      <c r="L159" s="156"/>
      <c r="M159" s="156">
        <v>29177</v>
      </c>
      <c r="N159" s="155"/>
      <c r="O159" s="158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</row>
    <row r="160" spans="1:40" ht="18">
      <c r="A160" s="203">
        <f t="shared" si="4"/>
        <v>27</v>
      </c>
      <c r="B160" s="142" t="s">
        <v>19</v>
      </c>
      <c r="C160" s="142">
        <v>10</v>
      </c>
      <c r="D160" s="142" t="s">
        <v>10</v>
      </c>
      <c r="E160" s="150" t="s">
        <v>182</v>
      </c>
      <c r="F160" s="186" t="s">
        <v>114</v>
      </c>
      <c r="G160" s="152">
        <v>0.8115</v>
      </c>
      <c r="H160" s="153">
        <v>14150</v>
      </c>
      <c r="I160" s="155"/>
      <c r="J160" s="154"/>
      <c r="K160" s="155" t="s">
        <v>12</v>
      </c>
      <c r="L160" s="156"/>
      <c r="M160" s="156">
        <v>30151</v>
      </c>
      <c r="N160" s="155"/>
      <c r="O160" s="158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9"/>
      <c r="AI160" s="159"/>
      <c r="AJ160" s="159"/>
      <c r="AK160" s="159"/>
      <c r="AL160" s="159"/>
      <c r="AM160" s="159"/>
      <c r="AN160" s="159"/>
    </row>
    <row r="161" spans="1:40" ht="20.25">
      <c r="A161" s="203">
        <f t="shared" si="4"/>
        <v>28</v>
      </c>
      <c r="B161" s="231" t="s">
        <v>19</v>
      </c>
      <c r="C161" s="231">
        <v>25</v>
      </c>
      <c r="D161" s="231" t="s">
        <v>24</v>
      </c>
      <c r="E161" s="232" t="s">
        <v>92</v>
      </c>
      <c r="F161" s="237" t="s">
        <v>114</v>
      </c>
      <c r="G161" s="234" t="s">
        <v>324</v>
      </c>
      <c r="H161" s="235">
        <v>12439</v>
      </c>
      <c r="I161" s="155"/>
      <c r="J161" s="154"/>
      <c r="K161" s="155" t="s">
        <v>12</v>
      </c>
      <c r="L161" s="156"/>
      <c r="M161" s="156">
        <v>24874</v>
      </c>
      <c r="N161" s="155"/>
      <c r="O161" s="158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9"/>
      <c r="AI161" s="159"/>
      <c r="AJ161" s="159"/>
      <c r="AK161" s="159"/>
      <c r="AL161" s="159"/>
      <c r="AM161" s="159"/>
      <c r="AN161" s="159"/>
    </row>
    <row r="162" spans="1:40" ht="18">
      <c r="A162" s="203" t="s">
        <v>258</v>
      </c>
      <c r="B162" s="142"/>
      <c r="C162" s="142"/>
      <c r="D162" s="142"/>
      <c r="E162" s="188" t="s">
        <v>355</v>
      </c>
      <c r="F162" s="194"/>
      <c r="G162" s="195"/>
      <c r="H162" s="196">
        <f>SUM(H134:H161)</f>
        <v>2017405</v>
      </c>
      <c r="I162" s="155"/>
      <c r="J162" s="154"/>
      <c r="K162" s="155"/>
      <c r="L162" s="156"/>
      <c r="M162" s="156"/>
      <c r="N162" s="155"/>
      <c r="O162" s="158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9"/>
      <c r="AI162" s="159"/>
      <c r="AJ162" s="159"/>
      <c r="AK162" s="159"/>
      <c r="AL162" s="159"/>
      <c r="AM162" s="159"/>
      <c r="AN162" s="159"/>
    </row>
    <row r="163" spans="1:40" ht="18">
      <c r="A163" s="203" t="s">
        <v>258</v>
      </c>
      <c r="B163" s="142"/>
      <c r="C163" s="142"/>
      <c r="D163" s="142"/>
      <c r="E163" s="150"/>
      <c r="F163" s="178"/>
      <c r="G163" s="179"/>
      <c r="H163" s="197"/>
      <c r="I163" s="155"/>
      <c r="J163" s="154"/>
      <c r="K163" s="155"/>
      <c r="L163" s="156"/>
      <c r="M163" s="156"/>
      <c r="N163" s="155"/>
      <c r="O163" s="158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9"/>
      <c r="AI163" s="159"/>
      <c r="AJ163" s="159"/>
      <c r="AK163" s="159"/>
      <c r="AL163" s="159"/>
      <c r="AM163" s="159"/>
      <c r="AN163" s="159"/>
    </row>
    <row r="164" spans="1:40" ht="15.75">
      <c r="A164" s="203" t="s">
        <v>258</v>
      </c>
      <c r="B164" s="142"/>
      <c r="C164" s="142"/>
      <c r="D164" s="142"/>
      <c r="E164" s="190" t="s">
        <v>356</v>
      </c>
      <c r="F164" s="183"/>
      <c r="G164" s="191"/>
      <c r="H164" s="192"/>
      <c r="I164" s="155"/>
      <c r="J164" s="154"/>
      <c r="K164" s="155"/>
      <c r="L164" s="156"/>
      <c r="M164" s="156"/>
      <c r="N164" s="155"/>
      <c r="O164" s="158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9"/>
      <c r="AI164" s="159"/>
      <c r="AJ164" s="159"/>
      <c r="AK164" s="159"/>
      <c r="AL164" s="159"/>
      <c r="AM164" s="159"/>
      <c r="AN164" s="159"/>
    </row>
    <row r="165" spans="1:40" ht="18">
      <c r="A165" s="203">
        <v>1</v>
      </c>
      <c r="B165" s="231" t="s">
        <v>13</v>
      </c>
      <c r="C165" s="231">
        <v>6</v>
      </c>
      <c r="D165" s="231" t="s">
        <v>10</v>
      </c>
      <c r="E165" s="232" t="s">
        <v>116</v>
      </c>
      <c r="F165" s="233" t="s">
        <v>114</v>
      </c>
      <c r="G165" s="234" t="s">
        <v>330</v>
      </c>
      <c r="H165" s="235">
        <v>301452</v>
      </c>
      <c r="I165" s="62"/>
      <c r="J165" s="154"/>
      <c r="K165" s="155" t="s">
        <v>114</v>
      </c>
      <c r="L165" s="156">
        <v>9857</v>
      </c>
      <c r="M165" s="156">
        <v>75843</v>
      </c>
      <c r="N165" s="157">
        <f>L165/M165</f>
        <v>0.12996585050696835</v>
      </c>
      <c r="O165" s="158" t="s">
        <v>118</v>
      </c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</row>
    <row r="166" spans="1:40" ht="18">
      <c r="A166" s="203">
        <v>2</v>
      </c>
      <c r="B166" s="142" t="s">
        <v>19</v>
      </c>
      <c r="C166" s="142">
        <v>90</v>
      </c>
      <c r="D166" s="142" t="s">
        <v>24</v>
      </c>
      <c r="E166" s="159" t="s">
        <v>183</v>
      </c>
      <c r="F166" s="186" t="s">
        <v>114</v>
      </c>
      <c r="G166" s="169">
        <v>0.54490000000000005</v>
      </c>
      <c r="H166" s="153">
        <v>109028</v>
      </c>
      <c r="I166" s="155"/>
      <c r="J166" s="154"/>
      <c r="K166" s="155" t="s">
        <v>114</v>
      </c>
      <c r="L166" s="187">
        <v>2381</v>
      </c>
      <c r="M166" s="156">
        <v>24609</v>
      </c>
      <c r="N166" s="157">
        <f t="shared" ref="N166:N181" si="5">L166/M166</f>
        <v>9.6753220366532569E-2</v>
      </c>
      <c r="O166" s="158">
        <v>0.77739999999999998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9"/>
      <c r="AI166" s="159"/>
      <c r="AJ166" s="159"/>
      <c r="AK166" s="159"/>
      <c r="AL166" s="159"/>
      <c r="AM166" s="159"/>
      <c r="AN166" s="159"/>
    </row>
    <row r="167" spans="1:40" ht="18">
      <c r="A167" s="203">
        <f t="shared" ref="A167:A181" si="6">A166+1</f>
        <v>3</v>
      </c>
      <c r="B167" s="142" t="s">
        <v>13</v>
      </c>
      <c r="C167" s="142">
        <v>17</v>
      </c>
      <c r="D167" s="142" t="s">
        <v>24</v>
      </c>
      <c r="E167" s="159" t="s">
        <v>184</v>
      </c>
      <c r="F167" s="186" t="s">
        <v>114</v>
      </c>
      <c r="G167" s="152">
        <v>0.53259999999999996</v>
      </c>
      <c r="H167" s="153">
        <v>87983</v>
      </c>
      <c r="I167" s="47"/>
      <c r="J167" s="154"/>
      <c r="K167" s="155" t="s">
        <v>114</v>
      </c>
      <c r="L167" s="156">
        <v>9711</v>
      </c>
      <c r="M167" s="156">
        <v>66793</v>
      </c>
      <c r="N167" s="157">
        <f t="shared" si="5"/>
        <v>0.14538948692228226</v>
      </c>
      <c r="O167" s="158" t="s">
        <v>185</v>
      </c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</row>
    <row r="168" spans="1:40" ht="18">
      <c r="A168" s="203">
        <f t="shared" si="6"/>
        <v>4</v>
      </c>
      <c r="B168" s="142" t="s">
        <v>19</v>
      </c>
      <c r="C168" s="142">
        <v>110</v>
      </c>
      <c r="D168" s="142" t="s">
        <v>10</v>
      </c>
      <c r="E168" s="159" t="s">
        <v>186</v>
      </c>
      <c r="F168" s="186" t="s">
        <v>114</v>
      </c>
      <c r="G168" s="169">
        <v>0.64990000000000003</v>
      </c>
      <c r="H168" s="153">
        <v>80749</v>
      </c>
      <c r="I168" s="159"/>
      <c r="J168" s="154"/>
      <c r="K168" s="155" t="s">
        <v>114</v>
      </c>
      <c r="L168" s="187">
        <v>3053</v>
      </c>
      <c r="M168" s="156">
        <v>29003</v>
      </c>
      <c r="N168" s="157">
        <f t="shared" si="5"/>
        <v>0.10526497258904251</v>
      </c>
      <c r="O168" s="158" t="s">
        <v>187</v>
      </c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</row>
    <row r="169" spans="1:40" ht="18">
      <c r="A169" s="203">
        <f t="shared" si="6"/>
        <v>5</v>
      </c>
      <c r="B169" s="142" t="s">
        <v>19</v>
      </c>
      <c r="C169" s="142">
        <v>94</v>
      </c>
      <c r="D169" s="142" t="s">
        <v>10</v>
      </c>
      <c r="E169" s="159" t="s">
        <v>188</v>
      </c>
      <c r="F169" s="186" t="s">
        <v>114</v>
      </c>
      <c r="G169" s="152">
        <v>0.6986</v>
      </c>
      <c r="H169" s="153">
        <v>76973</v>
      </c>
      <c r="I169" s="155"/>
      <c r="J169" s="154"/>
      <c r="K169" s="155" t="s">
        <v>114</v>
      </c>
      <c r="L169" s="187">
        <v>4190</v>
      </c>
      <c r="M169" s="156">
        <v>28908</v>
      </c>
      <c r="N169" s="157">
        <f t="shared" si="5"/>
        <v>0.14494257644942576</v>
      </c>
      <c r="O169" s="158">
        <v>0.59279999999999999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9"/>
      <c r="AI169" s="159"/>
      <c r="AJ169" s="159"/>
      <c r="AK169" s="159"/>
      <c r="AL169" s="159"/>
      <c r="AM169" s="159"/>
      <c r="AN169" s="159"/>
    </row>
    <row r="170" spans="1:40" ht="18">
      <c r="A170" s="203">
        <f t="shared" si="6"/>
        <v>6</v>
      </c>
      <c r="B170" s="142" t="s">
        <v>13</v>
      </c>
      <c r="C170" s="142">
        <v>7</v>
      </c>
      <c r="D170" s="142" t="s">
        <v>24</v>
      </c>
      <c r="E170" s="150" t="s">
        <v>189</v>
      </c>
      <c r="F170" s="186" t="s">
        <v>114</v>
      </c>
      <c r="G170" s="152">
        <v>0.61860000000000004</v>
      </c>
      <c r="H170" s="153">
        <v>71832</v>
      </c>
      <c r="I170" s="47"/>
      <c r="J170" s="154"/>
      <c r="K170" s="155" t="s">
        <v>114</v>
      </c>
      <c r="L170" s="156">
        <v>3868</v>
      </c>
      <c r="M170" s="156">
        <v>63841</v>
      </c>
      <c r="N170" s="157">
        <f t="shared" si="5"/>
        <v>6.0588023370561239E-2</v>
      </c>
      <c r="O170" s="158">
        <v>0.7107</v>
      </c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</row>
    <row r="171" spans="1:40" ht="18">
      <c r="A171" s="203">
        <f t="shared" si="6"/>
        <v>7</v>
      </c>
      <c r="B171" s="142" t="s">
        <v>19</v>
      </c>
      <c r="C171" s="142">
        <v>39</v>
      </c>
      <c r="D171" s="142" t="s">
        <v>10</v>
      </c>
      <c r="E171" s="159" t="s">
        <v>190</v>
      </c>
      <c r="F171" s="186" t="s">
        <v>114</v>
      </c>
      <c r="G171" s="169">
        <v>0.72489999999999999</v>
      </c>
      <c r="H171" s="153">
        <v>60400</v>
      </c>
      <c r="I171" s="155"/>
      <c r="J171" s="154"/>
      <c r="K171" s="155" t="s">
        <v>114</v>
      </c>
      <c r="L171" s="187">
        <v>4774</v>
      </c>
      <c r="M171" s="156">
        <v>26547</v>
      </c>
      <c r="N171" s="157">
        <f t="shared" si="5"/>
        <v>0.17983199608241987</v>
      </c>
      <c r="O171" s="158">
        <v>0.56830000000000003</v>
      </c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9"/>
      <c r="AI171" s="159"/>
      <c r="AJ171" s="159"/>
      <c r="AK171" s="159"/>
      <c r="AL171" s="159"/>
      <c r="AM171" s="159"/>
      <c r="AN171" s="159"/>
    </row>
    <row r="172" spans="1:40" ht="18">
      <c r="A172" s="203">
        <f t="shared" si="6"/>
        <v>8</v>
      </c>
      <c r="B172" s="142" t="s">
        <v>19</v>
      </c>
      <c r="C172" s="142">
        <v>15</v>
      </c>
      <c r="D172" s="142" t="s">
        <v>10</v>
      </c>
      <c r="E172" s="159" t="s">
        <v>191</v>
      </c>
      <c r="F172" s="186" t="s">
        <v>114</v>
      </c>
      <c r="G172" s="169">
        <v>0.55630000000000002</v>
      </c>
      <c r="H172" s="153">
        <v>57320</v>
      </c>
      <c r="I172" s="155"/>
      <c r="J172" s="154"/>
      <c r="K172" s="155" t="s">
        <v>114</v>
      </c>
      <c r="L172" s="156">
        <v>990</v>
      </c>
      <c r="M172" s="156">
        <v>23358</v>
      </c>
      <c r="N172" s="157">
        <f t="shared" si="5"/>
        <v>4.2383765733367586E-2</v>
      </c>
      <c r="O172" s="158">
        <v>0.71619999999999995</v>
      </c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9"/>
      <c r="AI172" s="159"/>
      <c r="AJ172" s="159"/>
      <c r="AK172" s="159"/>
      <c r="AL172" s="159"/>
      <c r="AM172" s="159"/>
      <c r="AN172" s="159"/>
    </row>
    <row r="173" spans="1:40" ht="18">
      <c r="A173" s="203">
        <f t="shared" si="6"/>
        <v>9</v>
      </c>
      <c r="B173" s="142" t="s">
        <v>19</v>
      </c>
      <c r="C173" s="142">
        <v>79</v>
      </c>
      <c r="D173" s="142" t="s">
        <v>24</v>
      </c>
      <c r="E173" s="150" t="s">
        <v>192</v>
      </c>
      <c r="F173" s="186" t="s">
        <v>114</v>
      </c>
      <c r="G173" s="152">
        <v>0.72960000000000003</v>
      </c>
      <c r="H173" s="153">
        <v>49785</v>
      </c>
      <c r="I173" s="159"/>
      <c r="J173" s="161"/>
      <c r="K173" s="155" t="s">
        <v>114</v>
      </c>
      <c r="L173" s="156">
        <v>4504</v>
      </c>
      <c r="M173" s="156">
        <v>41614</v>
      </c>
      <c r="N173" s="157">
        <f t="shared" si="5"/>
        <v>0.10823280626712165</v>
      </c>
      <c r="O173" s="158" t="s">
        <v>193</v>
      </c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</row>
    <row r="174" spans="1:40" ht="18">
      <c r="A174" s="203">
        <f t="shared" si="6"/>
        <v>10</v>
      </c>
      <c r="B174" s="142" t="s">
        <v>19</v>
      </c>
      <c r="C174" s="142">
        <v>89</v>
      </c>
      <c r="D174" s="142" t="s">
        <v>10</v>
      </c>
      <c r="E174" s="159" t="s">
        <v>194</v>
      </c>
      <c r="F174" s="186" t="s">
        <v>114</v>
      </c>
      <c r="G174" s="169">
        <v>0.622</v>
      </c>
      <c r="H174" s="153">
        <v>45002</v>
      </c>
      <c r="I174" s="159"/>
      <c r="J174" s="161"/>
      <c r="K174" s="155" t="s">
        <v>114</v>
      </c>
      <c r="L174" s="156">
        <v>2889</v>
      </c>
      <c r="M174" s="156">
        <v>27369</v>
      </c>
      <c r="N174" s="157">
        <f t="shared" si="5"/>
        <v>0.10555738243998684</v>
      </c>
      <c r="O174" s="158" t="s">
        <v>195</v>
      </c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</row>
    <row r="175" spans="1:40" ht="18">
      <c r="A175" s="203">
        <f t="shared" si="6"/>
        <v>11</v>
      </c>
      <c r="B175" s="142" t="s">
        <v>19</v>
      </c>
      <c r="C175" s="142">
        <v>116</v>
      </c>
      <c r="D175" s="142" t="s">
        <v>24</v>
      </c>
      <c r="E175" s="159" t="s">
        <v>196</v>
      </c>
      <c r="F175" s="186" t="s">
        <v>114</v>
      </c>
      <c r="G175" s="152" t="s">
        <v>197</v>
      </c>
      <c r="H175" s="153">
        <v>35390</v>
      </c>
      <c r="I175" s="159"/>
      <c r="J175" s="154"/>
      <c r="K175" s="155" t="s">
        <v>114</v>
      </c>
      <c r="L175" s="187">
        <v>1831</v>
      </c>
      <c r="M175" s="156">
        <v>29619</v>
      </c>
      <c r="N175" s="157">
        <f t="shared" si="5"/>
        <v>6.1818427360815692E-2</v>
      </c>
      <c r="O175" s="158">
        <v>0.69910000000000005</v>
      </c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</row>
    <row r="176" spans="1:40" ht="18">
      <c r="A176" s="203">
        <f t="shared" si="6"/>
        <v>12</v>
      </c>
      <c r="B176" s="142" t="s">
        <v>19</v>
      </c>
      <c r="C176" s="142">
        <v>96</v>
      </c>
      <c r="D176" s="142" t="s">
        <v>10</v>
      </c>
      <c r="E176" s="159" t="s">
        <v>198</v>
      </c>
      <c r="F176" s="186" t="s">
        <v>114</v>
      </c>
      <c r="G176" s="152">
        <v>0.75649999999999995</v>
      </c>
      <c r="H176" s="153">
        <v>30860</v>
      </c>
      <c r="I176" s="159"/>
      <c r="J176" s="154"/>
      <c r="K176" s="155" t="s">
        <v>114</v>
      </c>
      <c r="L176" s="187">
        <v>1733</v>
      </c>
      <c r="M176" s="156">
        <v>29887</v>
      </c>
      <c r="N176" s="157">
        <f t="shared" si="5"/>
        <v>5.7985077123833106E-2</v>
      </c>
      <c r="O176" s="158">
        <v>0.71089999999999998</v>
      </c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</row>
    <row r="177" spans="1:40" ht="18">
      <c r="A177" s="203">
        <f t="shared" si="6"/>
        <v>13</v>
      </c>
      <c r="B177" s="142" t="s">
        <v>19</v>
      </c>
      <c r="C177" s="142">
        <v>8</v>
      </c>
      <c r="D177" s="142" t="s">
        <v>10</v>
      </c>
      <c r="E177" s="159" t="s">
        <v>199</v>
      </c>
      <c r="F177" s="186" t="s">
        <v>114</v>
      </c>
      <c r="G177" s="152">
        <v>0.68300000000000005</v>
      </c>
      <c r="H177" s="153">
        <v>30298</v>
      </c>
      <c r="I177" s="159"/>
      <c r="J177" s="154"/>
      <c r="K177" s="155" t="s">
        <v>114</v>
      </c>
      <c r="L177" s="187">
        <v>5372</v>
      </c>
      <c r="M177" s="156">
        <v>27508</v>
      </c>
      <c r="N177" s="157">
        <f t="shared" si="5"/>
        <v>0.19528864330376619</v>
      </c>
      <c r="O177" s="158">
        <v>0.51339999999999997</v>
      </c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</row>
    <row r="178" spans="1:40" ht="18">
      <c r="A178" s="203">
        <f t="shared" si="6"/>
        <v>14</v>
      </c>
      <c r="B178" s="142" t="s">
        <v>19</v>
      </c>
      <c r="C178" s="142">
        <v>40</v>
      </c>
      <c r="D178" s="142" t="s">
        <v>10</v>
      </c>
      <c r="E178" s="159" t="s">
        <v>200</v>
      </c>
      <c r="F178" s="186" t="s">
        <v>114</v>
      </c>
      <c r="G178" s="169">
        <v>0.58699999999999997</v>
      </c>
      <c r="H178" s="153">
        <v>29265</v>
      </c>
      <c r="I178" s="155"/>
      <c r="J178" s="154"/>
      <c r="K178" s="155" t="s">
        <v>114</v>
      </c>
      <c r="L178" s="187">
        <v>2436</v>
      </c>
      <c r="M178" s="156">
        <v>26911</v>
      </c>
      <c r="N178" s="157">
        <f t="shared" si="5"/>
        <v>9.0520604957080752E-2</v>
      </c>
      <c r="O178" s="158">
        <v>0.72819999999999996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9"/>
      <c r="AI178" s="159"/>
      <c r="AJ178" s="159"/>
      <c r="AK178" s="159"/>
      <c r="AL178" s="159"/>
      <c r="AM178" s="159"/>
      <c r="AN178" s="159"/>
    </row>
    <row r="179" spans="1:40" ht="18">
      <c r="A179" s="203">
        <f t="shared" si="6"/>
        <v>15</v>
      </c>
      <c r="B179" s="142" t="s">
        <v>19</v>
      </c>
      <c r="C179" s="142">
        <v>37</v>
      </c>
      <c r="D179" s="142" t="s">
        <v>10</v>
      </c>
      <c r="E179" s="159" t="s">
        <v>201</v>
      </c>
      <c r="F179" s="186" t="s">
        <v>114</v>
      </c>
      <c r="G179" s="169">
        <v>0.69630000000000003</v>
      </c>
      <c r="H179" s="153">
        <v>24377</v>
      </c>
      <c r="I179" s="155"/>
      <c r="J179" s="154"/>
      <c r="K179" s="155" t="s">
        <v>114</v>
      </c>
      <c r="L179" s="187">
        <v>2177</v>
      </c>
      <c r="M179" s="156">
        <v>32961</v>
      </c>
      <c r="N179" s="157">
        <f t="shared" si="5"/>
        <v>6.604775340553988E-2</v>
      </c>
      <c r="O179" s="158">
        <v>0.65500000000000003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9"/>
      <c r="AI179" s="159"/>
      <c r="AJ179" s="159"/>
      <c r="AK179" s="159"/>
      <c r="AL179" s="159"/>
      <c r="AM179" s="159"/>
      <c r="AN179" s="159"/>
    </row>
    <row r="180" spans="1:40" ht="18">
      <c r="A180" s="203">
        <f t="shared" si="6"/>
        <v>16</v>
      </c>
      <c r="B180" s="142" t="s">
        <v>19</v>
      </c>
      <c r="C180" s="164">
        <v>57</v>
      </c>
      <c r="D180" s="165" t="s">
        <v>24</v>
      </c>
      <c r="E180" s="159" t="s">
        <v>202</v>
      </c>
      <c r="F180" s="193" t="s">
        <v>114</v>
      </c>
      <c r="G180" s="167">
        <v>0.76729999999999998</v>
      </c>
      <c r="H180" s="153">
        <v>23870</v>
      </c>
      <c r="I180" s="159"/>
      <c r="J180" s="154"/>
      <c r="K180" s="164" t="s">
        <v>114</v>
      </c>
      <c r="L180" s="156">
        <v>8368</v>
      </c>
      <c r="M180" s="156">
        <v>22708</v>
      </c>
      <c r="N180" s="157">
        <f t="shared" si="5"/>
        <v>0.36850449180905409</v>
      </c>
      <c r="O180" s="158">
        <v>0.58409999999999995</v>
      </c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</row>
    <row r="181" spans="1:40" ht="18">
      <c r="A181" s="203">
        <f t="shared" si="6"/>
        <v>17</v>
      </c>
      <c r="B181" s="142" t="s">
        <v>19</v>
      </c>
      <c r="C181" s="142">
        <v>121</v>
      </c>
      <c r="D181" s="142" t="s">
        <v>24</v>
      </c>
      <c r="E181" s="159" t="s">
        <v>203</v>
      </c>
      <c r="F181" s="186" t="s">
        <v>114</v>
      </c>
      <c r="G181" s="152">
        <v>0.61739999999999995</v>
      </c>
      <c r="H181" s="153">
        <v>3600</v>
      </c>
      <c r="I181" s="159"/>
      <c r="J181" s="154"/>
      <c r="K181" s="155" t="s">
        <v>114</v>
      </c>
      <c r="L181" s="187">
        <v>2549</v>
      </c>
      <c r="M181" s="156">
        <v>22112</v>
      </c>
      <c r="N181" s="157">
        <f t="shared" si="5"/>
        <v>0.11527677279305354</v>
      </c>
      <c r="O181" s="158">
        <v>0.59040000000000004</v>
      </c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</row>
    <row r="182" spans="1:40" ht="18">
      <c r="A182" s="203" t="s">
        <v>258</v>
      </c>
      <c r="B182" s="142"/>
      <c r="C182" s="142"/>
      <c r="D182" s="188" t="s">
        <v>379</v>
      </c>
      <c r="E182" s="198"/>
      <c r="F182" s="194"/>
      <c r="G182" s="195"/>
      <c r="H182" s="177">
        <f>SUM(H165:H181)</f>
        <v>1118184</v>
      </c>
      <c r="I182" s="159"/>
      <c r="J182" s="154"/>
      <c r="K182" s="155"/>
      <c r="L182" s="156"/>
      <c r="M182" s="156"/>
      <c r="N182" s="155"/>
      <c r="O182" s="158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</row>
    <row r="183" spans="1:40" ht="15.75">
      <c r="A183" s="203" t="s">
        <v>258</v>
      </c>
      <c r="B183" s="142"/>
      <c r="C183" s="142"/>
      <c r="D183" s="142"/>
      <c r="E183" s="150"/>
      <c r="F183" s="178"/>
      <c r="G183" s="179"/>
      <c r="H183" s="192"/>
      <c r="I183" s="199"/>
      <c r="J183" s="154"/>
      <c r="K183" s="155"/>
      <c r="L183" s="156"/>
      <c r="M183" s="156"/>
      <c r="N183" s="155"/>
      <c r="O183" s="158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</row>
    <row r="184" spans="1:40" ht="15.75">
      <c r="A184" s="203"/>
      <c r="B184" s="142"/>
      <c r="C184" s="142"/>
      <c r="D184" s="142"/>
      <c r="E184" s="150"/>
      <c r="F184" s="178"/>
      <c r="G184" s="179"/>
      <c r="H184" s="192"/>
      <c r="I184" s="199"/>
      <c r="J184" s="154"/>
      <c r="K184" s="155"/>
      <c r="L184" s="156"/>
      <c r="M184" s="156"/>
      <c r="N184" s="155"/>
      <c r="O184" s="158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</row>
    <row r="185" spans="1:40" ht="18">
      <c r="A185" s="203"/>
      <c r="B185" s="142"/>
      <c r="C185" s="142"/>
      <c r="D185" s="200">
        <f>A91</f>
        <v>89</v>
      </c>
      <c r="E185" s="200" t="s">
        <v>345</v>
      </c>
      <c r="F185" s="194"/>
      <c r="G185" s="200"/>
      <c r="H185" s="177">
        <f>H92</f>
        <v>3809610</v>
      </c>
      <c r="I185" s="239">
        <f>H185/D185</f>
        <v>42804.606741573036</v>
      </c>
      <c r="J185" s="154"/>
      <c r="K185" s="155"/>
      <c r="L185" s="156"/>
      <c r="M185" s="156"/>
      <c r="N185" s="155"/>
      <c r="O185" s="158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</row>
    <row r="186" spans="1:40" ht="18">
      <c r="A186" s="203"/>
      <c r="B186" s="142"/>
      <c r="C186" s="155"/>
      <c r="D186" s="201">
        <f>A130</f>
        <v>36</v>
      </c>
      <c r="E186" s="201" t="s">
        <v>346</v>
      </c>
      <c r="F186" s="194"/>
      <c r="G186" s="200"/>
      <c r="H186" s="177">
        <f>H131</f>
        <v>4422451</v>
      </c>
      <c r="I186" s="239">
        <f t="shared" ref="I186:I189" si="7">H186/D186</f>
        <v>122845.86111111111</v>
      </c>
      <c r="J186" s="154"/>
      <c r="K186" s="155"/>
      <c r="L186" s="156"/>
      <c r="M186" s="156"/>
      <c r="N186" s="155"/>
      <c r="O186" s="158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</row>
    <row r="187" spans="1:40" ht="18">
      <c r="A187" s="203"/>
      <c r="B187" s="142"/>
      <c r="C187" s="142"/>
      <c r="D187" s="200">
        <f>A161</f>
        <v>28</v>
      </c>
      <c r="E187" s="200" t="s">
        <v>347</v>
      </c>
      <c r="F187" s="200"/>
      <c r="G187" s="200"/>
      <c r="H187" s="177">
        <f>H162</f>
        <v>2017405</v>
      </c>
      <c r="I187" s="239">
        <f t="shared" si="7"/>
        <v>72050.178571428565</v>
      </c>
      <c r="J187" s="154"/>
      <c r="K187" s="155"/>
      <c r="L187" s="156"/>
      <c r="M187" s="156"/>
      <c r="N187" s="155"/>
      <c r="O187" s="158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</row>
    <row r="188" spans="1:40" ht="18">
      <c r="A188" s="203"/>
      <c r="B188" s="142"/>
      <c r="C188" s="142"/>
      <c r="D188" s="200">
        <f>A181</f>
        <v>17</v>
      </c>
      <c r="E188" s="200" t="s">
        <v>348</v>
      </c>
      <c r="F188" s="200"/>
      <c r="G188" s="200"/>
      <c r="H188" s="177">
        <f>H182</f>
        <v>1118184</v>
      </c>
      <c r="I188" s="239">
        <f t="shared" si="7"/>
        <v>65775.529411764699</v>
      </c>
      <c r="J188" s="154"/>
      <c r="K188" s="155"/>
      <c r="L188" s="156"/>
      <c r="M188" s="156"/>
      <c r="N188" s="155"/>
      <c r="O188" s="158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</row>
    <row r="189" spans="1:40" ht="18">
      <c r="A189" s="203"/>
      <c r="B189" s="142"/>
      <c r="C189" s="142"/>
      <c r="D189" s="200">
        <f>SUM(D185:D188)</f>
        <v>170</v>
      </c>
      <c r="E189" s="198"/>
      <c r="F189" s="194" t="s">
        <v>342</v>
      </c>
      <c r="G189" s="198"/>
      <c r="H189" s="177">
        <f>SUM(H185:H188)</f>
        <v>11367650</v>
      </c>
      <c r="I189" s="239">
        <f t="shared" si="7"/>
        <v>66868.529411764699</v>
      </c>
      <c r="J189" s="154"/>
      <c r="K189" s="155"/>
      <c r="L189" s="156"/>
      <c r="M189" s="156"/>
      <c r="N189" s="155"/>
      <c r="O189" s="158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</row>
    <row r="190" spans="1:40">
      <c r="A190" s="203"/>
    </row>
    <row r="191" spans="1:40" ht="18">
      <c r="A191" s="203"/>
      <c r="D191" s="210">
        <f>D185/D$189</f>
        <v>0.52352941176470591</v>
      </c>
      <c r="E191" s="205" t="s">
        <v>345</v>
      </c>
      <c r="F191" s="206"/>
      <c r="G191" s="205"/>
      <c r="H191" s="207">
        <f>H185</f>
        <v>3809610</v>
      </c>
    </row>
    <row r="192" spans="1:40" ht="18">
      <c r="A192" s="203"/>
      <c r="D192" s="210">
        <f t="shared" ref="D192:D194" si="8">D186/D$189</f>
        <v>0.21176470588235294</v>
      </c>
      <c r="E192" s="208" t="s">
        <v>363</v>
      </c>
      <c r="F192" s="206"/>
      <c r="G192" s="205"/>
      <c r="H192" s="207">
        <f t="shared" ref="H192:H194" si="9">H186</f>
        <v>4422451</v>
      </c>
    </row>
    <row r="193" spans="1:9" ht="18">
      <c r="A193" s="203"/>
      <c r="D193" s="210">
        <f t="shared" si="8"/>
        <v>0.16470588235294117</v>
      </c>
      <c r="E193" s="205" t="s">
        <v>364</v>
      </c>
      <c r="F193" s="205"/>
      <c r="G193" s="205"/>
      <c r="H193" s="207">
        <f t="shared" si="9"/>
        <v>2017405</v>
      </c>
    </row>
    <row r="194" spans="1:9" ht="18">
      <c r="A194" s="203"/>
      <c r="D194" s="210">
        <f t="shared" si="8"/>
        <v>0.1</v>
      </c>
      <c r="E194" s="205" t="s">
        <v>362</v>
      </c>
      <c r="F194" s="205"/>
      <c r="G194" s="205"/>
      <c r="H194" s="207">
        <f t="shared" si="9"/>
        <v>1118184</v>
      </c>
    </row>
    <row r="195" spans="1:9" ht="18">
      <c r="A195" s="203"/>
      <c r="D195" s="210">
        <f>SUM(D191:D194)</f>
        <v>1</v>
      </c>
      <c r="E195" s="205" t="s">
        <v>349</v>
      </c>
      <c r="F195" s="206" t="s">
        <v>258</v>
      </c>
      <c r="G195" s="209"/>
      <c r="H195" s="207">
        <f>SUM(H191:H194)</f>
        <v>11367650</v>
      </c>
    </row>
    <row r="196" spans="1:9">
      <c r="A196" s="203"/>
    </row>
    <row r="197" spans="1:9" ht="18">
      <c r="A197" s="203"/>
      <c r="D197" s="210">
        <f>D191+D192</f>
        <v>0.73529411764705888</v>
      </c>
      <c r="E197" s="205" t="s">
        <v>365</v>
      </c>
      <c r="F197" s="206"/>
      <c r="G197" s="205"/>
      <c r="H197" s="207">
        <f>H191+H192</f>
        <v>8232061</v>
      </c>
      <c r="I197" s="211">
        <f>H197/(D184+D185)</f>
        <v>92495.067415730344</v>
      </c>
    </row>
    <row r="198" spans="1:9" ht="18">
      <c r="A198" s="203"/>
      <c r="D198" s="210"/>
      <c r="E198" s="205"/>
      <c r="F198" s="206"/>
      <c r="G198" s="205"/>
      <c r="H198" s="207"/>
      <c r="I198" s="211"/>
    </row>
    <row r="199" spans="1:9" ht="18">
      <c r="A199" s="203"/>
      <c r="D199" s="210">
        <f>D193</f>
        <v>0.16470588235294117</v>
      </c>
      <c r="E199" s="205" t="s">
        <v>364</v>
      </c>
      <c r="F199" s="206"/>
      <c r="G199" s="205"/>
      <c r="H199" s="207">
        <f>H193</f>
        <v>2017405</v>
      </c>
      <c r="I199" s="211">
        <f>H199/D186</f>
        <v>56039.027777777781</v>
      </c>
    </row>
    <row r="200" spans="1:9" ht="18">
      <c r="A200" s="203"/>
      <c r="D200" s="210" t="s">
        <v>258</v>
      </c>
      <c r="E200" s="205" t="s">
        <v>258</v>
      </c>
      <c r="F200" s="205"/>
      <c r="G200" s="205"/>
      <c r="H200" s="207" t="s">
        <v>258</v>
      </c>
      <c r="I200" s="211"/>
    </row>
    <row r="201" spans="1:9" ht="18">
      <c r="A201" s="203"/>
      <c r="D201" s="210">
        <f>D194</f>
        <v>0.1</v>
      </c>
      <c r="E201" s="205" t="s">
        <v>362</v>
      </c>
      <c r="F201" s="205"/>
      <c r="G201" s="205"/>
      <c r="H201" s="207">
        <f t="shared" ref="H201" si="10">H194</f>
        <v>1118184</v>
      </c>
      <c r="I201" s="211">
        <f>H201/D187</f>
        <v>39935.142857142855</v>
      </c>
    </row>
    <row r="202" spans="1:9" ht="18">
      <c r="A202" s="203"/>
      <c r="D202" s="210"/>
      <c r="E202" s="205"/>
      <c r="F202" s="205"/>
      <c r="G202" s="205"/>
      <c r="H202" s="207"/>
      <c r="I202" s="211"/>
    </row>
    <row r="203" spans="1:9" ht="18">
      <c r="A203" s="203"/>
      <c r="D203" s="210">
        <f>SUM(D197:D202)</f>
        <v>1</v>
      </c>
      <c r="E203" s="205" t="s">
        <v>349</v>
      </c>
      <c r="F203" s="206" t="s">
        <v>258</v>
      </c>
      <c r="G203" s="209"/>
      <c r="H203" s="207">
        <f>SUM(H197:H202)</f>
        <v>11367650</v>
      </c>
      <c r="I203" s="211"/>
    </row>
    <row r="204" spans="1:9">
      <c r="A204" s="203"/>
      <c r="I204" s="211"/>
    </row>
    <row r="205" spans="1:9">
      <c r="A205" s="203"/>
      <c r="I205" s="211"/>
    </row>
    <row r="206" spans="1:9" ht="31.5">
      <c r="A206" s="203"/>
      <c r="D206" s="212" t="s">
        <v>366</v>
      </c>
      <c r="E206" s="212" t="s">
        <v>367</v>
      </c>
      <c r="F206" s="212" t="s">
        <v>374</v>
      </c>
      <c r="G206" s="212" t="s">
        <v>371</v>
      </c>
      <c r="H206" s="212" t="s">
        <v>372</v>
      </c>
    </row>
    <row r="207" spans="1:9" ht="18">
      <c r="A207" s="203"/>
      <c r="D207" s="218">
        <f>D185</f>
        <v>89</v>
      </c>
      <c r="E207" s="221">
        <f>D191</f>
        <v>0.52352941176470591</v>
      </c>
      <c r="F207" s="224" t="s">
        <v>257</v>
      </c>
      <c r="G207" s="227">
        <f>H185</f>
        <v>3809610</v>
      </c>
      <c r="H207" s="227">
        <f>G207/D207</f>
        <v>42804.606741573036</v>
      </c>
    </row>
    <row r="208" spans="1:9" ht="18">
      <c r="A208" s="203"/>
      <c r="D208" s="219">
        <f>D186</f>
        <v>36</v>
      </c>
      <c r="E208" s="222">
        <f>D192</f>
        <v>0.21176470588235294</v>
      </c>
      <c r="F208" s="219" t="s">
        <v>375</v>
      </c>
      <c r="G208" s="228">
        <f>H186</f>
        <v>4422451</v>
      </c>
      <c r="H208" s="228">
        <f>G208/D208</f>
        <v>122845.86111111111</v>
      </c>
    </row>
    <row r="209" spans="1:8" ht="18">
      <c r="A209" s="203"/>
      <c r="D209" s="219">
        <f>D187</f>
        <v>28</v>
      </c>
      <c r="E209" s="222">
        <f>D193</f>
        <v>0.16470588235294117</v>
      </c>
      <c r="F209" s="225" t="s">
        <v>376</v>
      </c>
      <c r="G209" s="228">
        <f>H187</f>
        <v>2017405</v>
      </c>
      <c r="H209" s="228">
        <f>G209/D209</f>
        <v>72050.178571428565</v>
      </c>
    </row>
    <row r="210" spans="1:8" ht="18">
      <c r="A210" s="203"/>
      <c r="D210" s="219">
        <f>D188</f>
        <v>17</v>
      </c>
      <c r="E210" s="222">
        <f>D194</f>
        <v>0.1</v>
      </c>
      <c r="F210" s="225" t="s">
        <v>369</v>
      </c>
      <c r="G210" s="228">
        <f>H188</f>
        <v>1118184</v>
      </c>
      <c r="H210" s="228">
        <f>G210/D210</f>
        <v>65775.529411764699</v>
      </c>
    </row>
    <row r="211" spans="1:8" ht="18">
      <c r="A211" s="203"/>
      <c r="D211" s="220">
        <f>SUM(D207:D210)</f>
        <v>170</v>
      </c>
      <c r="E211" s="223">
        <f>SUM(E207:E210)</f>
        <v>1</v>
      </c>
      <c r="F211" s="226" t="s">
        <v>258</v>
      </c>
      <c r="G211" s="229">
        <f>SUM(G207:G210)</f>
        <v>11367650</v>
      </c>
      <c r="H211" s="229">
        <f>G211/D211</f>
        <v>66868.529411764699</v>
      </c>
    </row>
    <row r="212" spans="1:8">
      <c r="A212" s="203"/>
      <c r="G212" s="230"/>
      <c r="H212" s="230"/>
    </row>
    <row r="213" spans="1:8" ht="31.5">
      <c r="A213" s="203"/>
      <c r="D213" s="240" t="s">
        <v>366</v>
      </c>
      <c r="E213" s="240" t="s">
        <v>367</v>
      </c>
      <c r="F213" s="240" t="s">
        <v>373</v>
      </c>
      <c r="G213" s="240" t="s">
        <v>371</v>
      </c>
      <c r="H213" s="240" t="s">
        <v>372</v>
      </c>
    </row>
    <row r="214" spans="1:8" ht="18">
      <c r="A214" s="203"/>
      <c r="D214" s="218">
        <f>D185+D186</f>
        <v>125</v>
      </c>
      <c r="E214" s="221">
        <f>D214/D216</f>
        <v>0.73529411764705888</v>
      </c>
      <c r="F214" s="224" t="s">
        <v>12</v>
      </c>
      <c r="G214" s="227">
        <f>H185+H186</f>
        <v>8232061</v>
      </c>
      <c r="H214" s="243">
        <f>G214/D214</f>
        <v>65856.487999999998</v>
      </c>
    </row>
    <row r="215" spans="1:8" ht="18">
      <c r="A215" s="203"/>
      <c r="D215" s="219">
        <f>D187+D188</f>
        <v>45</v>
      </c>
      <c r="E215" s="222">
        <f>D215/D216</f>
        <v>0.26470588235294118</v>
      </c>
      <c r="F215" s="219" t="s">
        <v>114</v>
      </c>
      <c r="G215" s="228">
        <f>H187+H188</f>
        <v>3135589</v>
      </c>
      <c r="H215" s="244">
        <f>G215/D215</f>
        <v>69679.755555555559</v>
      </c>
    </row>
    <row r="216" spans="1:8" ht="18">
      <c r="A216" s="203"/>
      <c r="D216" s="220">
        <f>SUM(D214:D215)</f>
        <v>170</v>
      </c>
      <c r="E216" s="223">
        <f>D216/D211</f>
        <v>1</v>
      </c>
      <c r="F216" s="220" t="s">
        <v>258</v>
      </c>
      <c r="G216" s="229">
        <f>SUM(G214:G215)</f>
        <v>11367650</v>
      </c>
      <c r="H216" s="247">
        <f>G216/D216</f>
        <v>66868.529411764699</v>
      </c>
    </row>
    <row r="217" spans="1:8">
      <c r="A217" s="203"/>
    </row>
    <row r="218" spans="1:8" ht="31.5">
      <c r="A218" s="203"/>
      <c r="D218" s="240" t="s">
        <v>366</v>
      </c>
      <c r="E218" s="240" t="s">
        <v>367</v>
      </c>
      <c r="F218" s="240" t="s">
        <v>380</v>
      </c>
      <c r="G218" s="240" t="s">
        <v>371</v>
      </c>
      <c r="H218" s="240" t="s">
        <v>372</v>
      </c>
    </row>
    <row r="219" spans="1:8" ht="18">
      <c r="A219" s="203"/>
      <c r="D219" s="215">
        <f>D185+D187</f>
        <v>117</v>
      </c>
      <c r="E219" s="221">
        <f>D219/D221</f>
        <v>0.68823529411764706</v>
      </c>
      <c r="F219" s="224" t="s">
        <v>12</v>
      </c>
      <c r="G219" s="242">
        <f>H185+H187</f>
        <v>5827015</v>
      </c>
      <c r="H219" s="227">
        <f>G219/D219</f>
        <v>49803.547008547008</v>
      </c>
    </row>
    <row r="220" spans="1:8" ht="18">
      <c r="A220" s="203"/>
      <c r="D220" s="216">
        <f>D186+D188</f>
        <v>53</v>
      </c>
      <c r="E220" s="222">
        <f>D220/D221</f>
        <v>0.31176470588235294</v>
      </c>
      <c r="F220" s="219" t="s">
        <v>114</v>
      </c>
      <c r="G220" s="241">
        <f>H186+H188</f>
        <v>5540635</v>
      </c>
      <c r="H220" s="228">
        <f>G220/D220</f>
        <v>104540.28301886792</v>
      </c>
    </row>
    <row r="221" spans="1:8" ht="18">
      <c r="A221" s="203"/>
      <c r="D221" s="217">
        <f>SUM(D219:D220)</f>
        <v>170</v>
      </c>
      <c r="E221" s="223">
        <f>D221/D211</f>
        <v>1</v>
      </c>
      <c r="F221" s="220" t="s">
        <v>258</v>
      </c>
      <c r="G221" s="246">
        <f>SUM(G219:G220)</f>
        <v>11367650</v>
      </c>
      <c r="H221" s="229">
        <f>G221/D221</f>
        <v>66868.529411764699</v>
      </c>
    </row>
    <row r="222" spans="1:8">
      <c r="A222" s="203"/>
    </row>
    <row r="223" spans="1:8" ht="31.5">
      <c r="A223" s="203"/>
      <c r="D223" s="240" t="s">
        <v>366</v>
      </c>
      <c r="E223" s="240" t="s">
        <v>367</v>
      </c>
      <c r="F223" s="240" t="s">
        <v>374</v>
      </c>
      <c r="G223" s="240" t="s">
        <v>371</v>
      </c>
      <c r="H223" s="240" t="s">
        <v>372</v>
      </c>
    </row>
    <row r="224" spans="1:8" ht="18">
      <c r="A224" s="203"/>
      <c r="D224" s="215">
        <f>D207</f>
        <v>89</v>
      </c>
      <c r="E224" s="221">
        <f>D224/D$211</f>
        <v>0.52352941176470591</v>
      </c>
      <c r="F224" s="213" t="s">
        <v>368</v>
      </c>
      <c r="G224" s="242">
        <f>G207</f>
        <v>3809610</v>
      </c>
      <c r="H224" s="243">
        <f>G224/D224</f>
        <v>42804.606741573036</v>
      </c>
    </row>
    <row r="225" spans="1:8" ht="18">
      <c r="A225" s="203"/>
      <c r="D225" s="216">
        <f>D219</f>
        <v>117</v>
      </c>
      <c r="E225" s="222">
        <f>D225/D$211</f>
        <v>0.68823529411764706</v>
      </c>
      <c r="F225" s="214" t="s">
        <v>382</v>
      </c>
      <c r="G225" s="241">
        <f>G219</f>
        <v>5827015</v>
      </c>
      <c r="H225" s="244">
        <f>G225/D225</f>
        <v>49803.547008547008</v>
      </c>
    </row>
    <row r="226" spans="1:8" ht="18">
      <c r="A226" s="203"/>
      <c r="D226" s="217">
        <f>D214</f>
        <v>125</v>
      </c>
      <c r="E226" s="223">
        <f>D226/D$211</f>
        <v>0.73529411764705888</v>
      </c>
      <c r="F226" s="245" t="s">
        <v>381</v>
      </c>
      <c r="G226" s="246">
        <f>G214</f>
        <v>8232061</v>
      </c>
      <c r="H226" s="247">
        <f>G226/D226</f>
        <v>65856.487999999998</v>
      </c>
    </row>
    <row r="227" spans="1:8">
      <c r="A227" s="203"/>
    </row>
    <row r="228" spans="1:8">
      <c r="A228" s="203"/>
    </row>
    <row r="229" spans="1:8">
      <c r="A229" s="203"/>
      <c r="D229" t="s">
        <v>384</v>
      </c>
    </row>
    <row r="230" spans="1:8">
      <c r="A230" s="203"/>
      <c r="D230" t="s">
        <v>383</v>
      </c>
    </row>
    <row r="231" spans="1:8">
      <c r="A231" s="203"/>
    </row>
    <row r="232" spans="1:8">
      <c r="A232" s="203"/>
      <c r="D232" t="s">
        <v>385</v>
      </c>
    </row>
    <row r="233" spans="1:8">
      <c r="A233" s="203"/>
      <c r="D233" t="s">
        <v>386</v>
      </c>
    </row>
    <row r="234" spans="1:8">
      <c r="A234" s="203"/>
    </row>
    <row r="235" spans="1:8">
      <c r="A235" s="203"/>
    </row>
    <row r="236" spans="1:8">
      <c r="A236" s="203"/>
    </row>
    <row r="237" spans="1:8">
      <c r="A237" s="203"/>
    </row>
    <row r="238" spans="1:8">
      <c r="A238" s="203"/>
    </row>
    <row r="239" spans="1:8">
      <c r="A239" s="203"/>
    </row>
    <row r="240" spans="1:8">
      <c r="A240" s="203"/>
    </row>
    <row r="241" spans="1:1">
      <c r="A241" s="203"/>
    </row>
    <row r="242" spans="1:1">
      <c r="A242" s="203"/>
    </row>
    <row r="243" spans="1:1">
      <c r="A243" s="203"/>
    </row>
    <row r="244" spans="1:1">
      <c r="A244" s="203"/>
    </row>
    <row r="245" spans="1:1">
      <c r="A245" s="203"/>
    </row>
    <row r="246" spans="1:1">
      <c r="A246" s="203"/>
    </row>
    <row r="247" spans="1:1">
      <c r="A247" s="203"/>
    </row>
    <row r="248" spans="1:1">
      <c r="A248" s="203"/>
    </row>
    <row r="249" spans="1:1">
      <c r="A249" s="203"/>
    </row>
    <row r="250" spans="1:1">
      <c r="A250" s="203"/>
    </row>
    <row r="251" spans="1:1">
      <c r="A251" s="203"/>
    </row>
    <row r="252" spans="1:1">
      <c r="A252" s="203"/>
    </row>
    <row r="253" spans="1:1">
      <c r="A253" s="203"/>
    </row>
    <row r="254" spans="1:1">
      <c r="A254" s="203"/>
    </row>
    <row r="255" spans="1:1">
      <c r="A255" s="203"/>
    </row>
    <row r="256" spans="1:1">
      <c r="A256" s="203"/>
    </row>
    <row r="257" spans="1:1">
      <c r="A257" s="203"/>
    </row>
    <row r="258" spans="1:1">
      <c r="A258" s="203"/>
    </row>
    <row r="259" spans="1:1">
      <c r="A259" s="203"/>
    </row>
    <row r="260" spans="1:1">
      <c r="A260" s="203"/>
    </row>
    <row r="261" spans="1:1">
      <c r="A261" s="203"/>
    </row>
    <row r="262" spans="1:1">
      <c r="A262" s="203"/>
    </row>
    <row r="263" spans="1:1">
      <c r="A263" s="203"/>
    </row>
    <row r="264" spans="1:1">
      <c r="A264" s="203"/>
    </row>
    <row r="265" spans="1:1">
      <c r="A265" s="203"/>
    </row>
    <row r="266" spans="1:1">
      <c r="A266" s="203"/>
    </row>
    <row r="267" spans="1:1">
      <c r="A267" s="203"/>
    </row>
    <row r="268" spans="1:1">
      <c r="A268" s="203"/>
    </row>
    <row r="269" spans="1:1">
      <c r="A269" s="203"/>
    </row>
    <row r="270" spans="1:1">
      <c r="A270" s="203"/>
    </row>
    <row r="271" spans="1:1">
      <c r="A271" s="203"/>
    </row>
    <row r="272" spans="1:1">
      <c r="A272" s="203"/>
    </row>
    <row r="273" spans="1:1">
      <c r="A273" s="203"/>
    </row>
    <row r="274" spans="1:1">
      <c r="A274" s="203"/>
    </row>
    <row r="275" spans="1:1">
      <c r="A275" s="203"/>
    </row>
    <row r="276" spans="1:1">
      <c r="A276" s="203"/>
    </row>
    <row r="277" spans="1:1">
      <c r="A277" s="203"/>
    </row>
    <row r="278" spans="1:1">
      <c r="A278" s="203"/>
    </row>
    <row r="279" spans="1:1">
      <c r="A279" s="203"/>
    </row>
    <row r="280" spans="1:1">
      <c r="A280" s="203"/>
    </row>
    <row r="281" spans="1:1">
      <c r="A281" s="203"/>
    </row>
    <row r="282" spans="1:1">
      <c r="A282" s="203"/>
    </row>
    <row r="283" spans="1:1">
      <c r="A283" s="203"/>
    </row>
    <row r="284" spans="1:1">
      <c r="A284" s="203"/>
    </row>
    <row r="285" spans="1:1">
      <c r="A285" s="203"/>
    </row>
    <row r="286" spans="1:1">
      <c r="A286" s="203"/>
    </row>
    <row r="287" spans="1:1">
      <c r="A287" s="203"/>
    </row>
    <row r="288" spans="1:1">
      <c r="A288" s="203"/>
    </row>
    <row r="289" spans="1:1">
      <c r="A289" s="203"/>
    </row>
    <row r="290" spans="1:1">
      <c r="A290" s="203"/>
    </row>
    <row r="291" spans="1:1">
      <c r="A291" s="203"/>
    </row>
    <row r="292" spans="1:1">
      <c r="A292" s="203"/>
    </row>
    <row r="293" spans="1:1">
      <c r="A293" s="203"/>
    </row>
    <row r="294" spans="1:1">
      <c r="A294" s="203"/>
    </row>
    <row r="295" spans="1:1">
      <c r="A295" s="203"/>
    </row>
    <row r="296" spans="1:1">
      <c r="A296" s="203"/>
    </row>
    <row r="297" spans="1:1">
      <c r="A297" s="203"/>
    </row>
    <row r="298" spans="1:1">
      <c r="A298" s="203"/>
    </row>
    <row r="299" spans="1:1">
      <c r="A299" s="203"/>
    </row>
    <row r="300" spans="1:1">
      <c r="A300" s="203"/>
    </row>
    <row r="301" spans="1:1">
      <c r="A301" s="203"/>
    </row>
    <row r="302" spans="1:1">
      <c r="A302" s="203"/>
    </row>
    <row r="303" spans="1:1">
      <c r="A303" s="203"/>
    </row>
    <row r="304" spans="1:1">
      <c r="A304" s="203"/>
    </row>
    <row r="305" spans="1:1">
      <c r="A305" s="203"/>
    </row>
    <row r="306" spans="1:1">
      <c r="A306" s="203"/>
    </row>
    <row r="307" spans="1:1">
      <c r="A307" s="203"/>
    </row>
    <row r="308" spans="1:1">
      <c r="A308" s="203"/>
    </row>
    <row r="309" spans="1:1">
      <c r="A309" s="203"/>
    </row>
    <row r="310" spans="1:1">
      <c r="A310" s="203"/>
    </row>
    <row r="311" spans="1:1">
      <c r="A311" s="203"/>
    </row>
    <row r="312" spans="1:1">
      <c r="A312" s="203"/>
    </row>
    <row r="313" spans="1:1">
      <c r="A313" s="203"/>
    </row>
    <row r="314" spans="1:1">
      <c r="A314" s="203"/>
    </row>
    <row r="315" spans="1:1">
      <c r="A315" s="203"/>
    </row>
    <row r="316" spans="1:1">
      <c r="A316" s="203"/>
    </row>
    <row r="317" spans="1:1">
      <c r="A317" s="203"/>
    </row>
    <row r="318" spans="1:1">
      <c r="A318" s="203"/>
    </row>
    <row r="319" spans="1:1">
      <c r="A319" s="203"/>
    </row>
    <row r="320" spans="1:1">
      <c r="A320" s="203"/>
    </row>
    <row r="321" spans="1:1">
      <c r="A321" s="203"/>
    </row>
    <row r="322" spans="1:1">
      <c r="A322" s="203"/>
    </row>
    <row r="323" spans="1:1">
      <c r="A323" s="203"/>
    </row>
    <row r="324" spans="1:1">
      <c r="A324" s="203"/>
    </row>
    <row r="325" spans="1:1">
      <c r="A325" s="203"/>
    </row>
    <row r="326" spans="1:1">
      <c r="A326" s="203"/>
    </row>
    <row r="327" spans="1:1">
      <c r="A327" s="203"/>
    </row>
    <row r="328" spans="1:1">
      <c r="A328" s="203"/>
    </row>
    <row r="329" spans="1:1">
      <c r="A329" s="203"/>
    </row>
    <row r="330" spans="1:1">
      <c r="A330" s="203"/>
    </row>
    <row r="331" spans="1:1">
      <c r="A331" s="203"/>
    </row>
    <row r="332" spans="1:1">
      <c r="A332" s="203"/>
    </row>
    <row r="333" spans="1:1">
      <c r="A333" s="203"/>
    </row>
    <row r="334" spans="1:1">
      <c r="A334" s="203"/>
    </row>
    <row r="335" spans="1:1">
      <c r="A335" s="203"/>
    </row>
    <row r="336" spans="1:1">
      <c r="A336" s="203"/>
    </row>
    <row r="337" spans="1:1">
      <c r="A337" s="203"/>
    </row>
    <row r="338" spans="1:1">
      <c r="A338" s="203"/>
    </row>
    <row r="339" spans="1:1">
      <c r="A339" s="203"/>
    </row>
    <row r="340" spans="1:1">
      <c r="A340" s="203"/>
    </row>
    <row r="341" spans="1:1">
      <c r="A341" s="203"/>
    </row>
    <row r="342" spans="1:1">
      <c r="A342" s="203"/>
    </row>
    <row r="343" spans="1:1">
      <c r="A343" s="203"/>
    </row>
    <row r="344" spans="1:1">
      <c r="A344" s="203"/>
    </row>
    <row r="345" spans="1:1">
      <c r="A345" s="203"/>
    </row>
    <row r="346" spans="1:1">
      <c r="A346" s="203"/>
    </row>
    <row r="347" spans="1:1">
      <c r="A347" s="203"/>
    </row>
    <row r="348" spans="1:1">
      <c r="A348" s="203"/>
    </row>
    <row r="349" spans="1:1">
      <c r="A349" s="203"/>
    </row>
    <row r="350" spans="1:1">
      <c r="A350" s="203"/>
    </row>
    <row r="351" spans="1:1">
      <c r="A351" s="203"/>
    </row>
    <row r="352" spans="1:1">
      <c r="A352" s="203"/>
    </row>
    <row r="353" spans="1:1">
      <c r="A353" s="203"/>
    </row>
    <row r="354" spans="1:1">
      <c r="A354" s="203"/>
    </row>
    <row r="355" spans="1:1">
      <c r="A355" s="203"/>
    </row>
    <row r="356" spans="1:1">
      <c r="A356" s="203"/>
    </row>
    <row r="357" spans="1:1">
      <c r="A357" s="203"/>
    </row>
    <row r="358" spans="1:1">
      <c r="A358" s="203"/>
    </row>
    <row r="359" spans="1:1">
      <c r="A359" s="203"/>
    </row>
    <row r="360" spans="1:1">
      <c r="A360" s="203"/>
    </row>
    <row r="361" spans="1:1">
      <c r="A361" s="203"/>
    </row>
    <row r="362" spans="1:1">
      <c r="A362" s="203"/>
    </row>
    <row r="363" spans="1:1">
      <c r="A363" s="203"/>
    </row>
    <row r="364" spans="1:1">
      <c r="A364" s="203"/>
    </row>
    <row r="365" spans="1:1">
      <c r="A365" s="203"/>
    </row>
    <row r="366" spans="1:1">
      <c r="A366" s="203"/>
    </row>
    <row r="367" spans="1:1">
      <c r="A367" s="203"/>
    </row>
    <row r="368" spans="1:1">
      <c r="A368" s="203"/>
    </row>
    <row r="369" spans="1:1">
      <c r="A369" s="203"/>
    </row>
    <row r="370" spans="1:1">
      <c r="A370" s="203"/>
    </row>
    <row r="371" spans="1:1">
      <c r="A371" s="203"/>
    </row>
    <row r="372" spans="1:1">
      <c r="A372" s="203"/>
    </row>
    <row r="373" spans="1:1">
      <c r="A373" s="203"/>
    </row>
    <row r="374" spans="1:1">
      <c r="A374" s="203"/>
    </row>
    <row r="375" spans="1:1">
      <c r="A375" s="203"/>
    </row>
    <row r="376" spans="1:1">
      <c r="A376" s="203"/>
    </row>
    <row r="377" spans="1:1">
      <c r="A377" s="203"/>
    </row>
    <row r="378" spans="1:1">
      <c r="A378" s="203"/>
    </row>
    <row r="379" spans="1:1">
      <c r="A379" s="203"/>
    </row>
    <row r="380" spans="1:1">
      <c r="A380" s="203"/>
    </row>
    <row r="381" spans="1:1">
      <c r="A381" s="203"/>
    </row>
    <row r="382" spans="1:1">
      <c r="A382" s="203"/>
    </row>
    <row r="383" spans="1:1">
      <c r="A383" s="203"/>
    </row>
    <row r="384" spans="1:1">
      <c r="A384" s="203"/>
    </row>
    <row r="385" spans="1:1">
      <c r="A385" s="203"/>
    </row>
    <row r="386" spans="1:1">
      <c r="A386" s="203"/>
    </row>
    <row r="387" spans="1:1">
      <c r="A387" s="203"/>
    </row>
    <row r="388" spans="1:1">
      <c r="A388" s="203"/>
    </row>
    <row r="389" spans="1:1">
      <c r="A389" s="203"/>
    </row>
    <row r="390" spans="1:1">
      <c r="A390" s="203"/>
    </row>
    <row r="391" spans="1:1">
      <c r="A391" s="203"/>
    </row>
    <row r="392" spans="1:1">
      <c r="A392" s="203"/>
    </row>
    <row r="393" spans="1:1">
      <c r="A393" s="203"/>
    </row>
    <row r="394" spans="1:1">
      <c r="A394" s="203"/>
    </row>
    <row r="395" spans="1:1">
      <c r="A395" s="203"/>
    </row>
    <row r="396" spans="1:1">
      <c r="A396" s="203"/>
    </row>
    <row r="397" spans="1:1">
      <c r="A397" s="203"/>
    </row>
    <row r="398" spans="1:1">
      <c r="A398" s="203"/>
    </row>
    <row r="399" spans="1:1">
      <c r="A399" s="203"/>
    </row>
    <row r="400" spans="1:1">
      <c r="A400" s="203"/>
    </row>
    <row r="401" spans="1:1">
      <c r="A401" s="203"/>
    </row>
    <row r="402" spans="1:1">
      <c r="A402" s="203"/>
    </row>
    <row r="403" spans="1:1">
      <c r="A403" s="203"/>
    </row>
    <row r="404" spans="1:1">
      <c r="A404" s="203"/>
    </row>
    <row r="405" spans="1:1">
      <c r="A405" s="203"/>
    </row>
    <row r="406" spans="1:1">
      <c r="A406" s="203"/>
    </row>
    <row r="407" spans="1:1">
      <c r="A407" s="203"/>
    </row>
    <row r="408" spans="1:1">
      <c r="A408" s="203"/>
    </row>
    <row r="409" spans="1:1">
      <c r="A409" s="203"/>
    </row>
    <row r="410" spans="1:1">
      <c r="A410" s="203"/>
    </row>
    <row r="411" spans="1:1">
      <c r="A411" s="203"/>
    </row>
    <row r="412" spans="1:1">
      <c r="A412" s="203"/>
    </row>
    <row r="413" spans="1:1">
      <c r="A413" s="203"/>
    </row>
    <row r="414" spans="1:1">
      <c r="A414" s="203"/>
    </row>
    <row r="415" spans="1:1">
      <c r="A415" s="203"/>
    </row>
    <row r="416" spans="1:1">
      <c r="A416" s="203"/>
    </row>
    <row r="417" spans="1:1">
      <c r="A417" s="203"/>
    </row>
    <row r="418" spans="1:1">
      <c r="A418" s="203"/>
    </row>
    <row r="419" spans="1:1">
      <c r="A419" s="203"/>
    </row>
    <row r="420" spans="1:1">
      <c r="A420" s="203"/>
    </row>
    <row r="421" spans="1:1">
      <c r="A421" s="203"/>
    </row>
    <row r="422" spans="1:1">
      <c r="A422" s="203"/>
    </row>
    <row r="423" spans="1:1">
      <c r="A423" s="203"/>
    </row>
    <row r="424" spans="1:1">
      <c r="A424" s="203"/>
    </row>
    <row r="425" spans="1:1">
      <c r="A425" s="203"/>
    </row>
    <row r="426" spans="1:1">
      <c r="A426" s="203"/>
    </row>
    <row r="427" spans="1:1">
      <c r="A427" s="203"/>
    </row>
    <row r="428" spans="1:1">
      <c r="A428" s="203"/>
    </row>
    <row r="429" spans="1:1">
      <c r="A429" s="203"/>
    </row>
    <row r="430" spans="1:1">
      <c r="A430" s="203"/>
    </row>
    <row r="431" spans="1:1">
      <c r="A431" s="203"/>
    </row>
    <row r="432" spans="1:1">
      <c r="A432" s="203"/>
    </row>
    <row r="433" spans="1:1">
      <c r="A433" s="203"/>
    </row>
    <row r="434" spans="1:1">
      <c r="A434" s="203"/>
    </row>
    <row r="435" spans="1:1">
      <c r="A435" s="203"/>
    </row>
    <row r="436" spans="1:1">
      <c r="A436" s="203"/>
    </row>
    <row r="437" spans="1:1">
      <c r="A437" s="203"/>
    </row>
    <row r="438" spans="1:1">
      <c r="A438" s="203"/>
    </row>
    <row r="439" spans="1:1">
      <c r="A439" s="203"/>
    </row>
    <row r="440" spans="1:1">
      <c r="A440" s="203"/>
    </row>
    <row r="441" spans="1:1">
      <c r="A441" s="203"/>
    </row>
    <row r="442" spans="1:1">
      <c r="A442" s="203"/>
    </row>
    <row r="443" spans="1:1">
      <c r="A443" s="203"/>
    </row>
    <row r="444" spans="1:1">
      <c r="A444" s="203"/>
    </row>
    <row r="445" spans="1:1">
      <c r="A445" s="203"/>
    </row>
    <row r="446" spans="1:1">
      <c r="A446" s="203"/>
    </row>
    <row r="447" spans="1:1">
      <c r="A447" s="203"/>
    </row>
    <row r="448" spans="1:1">
      <c r="A448" s="203"/>
    </row>
    <row r="449" spans="1:1">
      <c r="A449" s="203"/>
    </row>
    <row r="450" spans="1:1">
      <c r="A450" s="203"/>
    </row>
    <row r="451" spans="1:1">
      <c r="A451" s="203"/>
    </row>
    <row r="452" spans="1:1">
      <c r="A452" s="203"/>
    </row>
    <row r="453" spans="1:1">
      <c r="A453" s="203"/>
    </row>
    <row r="454" spans="1:1">
      <c r="A454" s="203"/>
    </row>
    <row r="455" spans="1:1">
      <c r="A455" s="203"/>
    </row>
    <row r="456" spans="1:1">
      <c r="A456" s="203"/>
    </row>
    <row r="457" spans="1:1">
      <c r="A457" s="203"/>
    </row>
    <row r="458" spans="1:1">
      <c r="A458" s="203"/>
    </row>
    <row r="459" spans="1:1">
      <c r="A459" s="203"/>
    </row>
    <row r="460" spans="1:1">
      <c r="A460" s="203"/>
    </row>
    <row r="461" spans="1:1">
      <c r="A461" s="203"/>
    </row>
    <row r="462" spans="1:1">
      <c r="A462" s="203"/>
    </row>
    <row r="463" spans="1:1">
      <c r="A463" s="203"/>
    </row>
    <row r="464" spans="1:1">
      <c r="A464" s="203"/>
    </row>
    <row r="465" spans="1:1">
      <c r="A465" s="203"/>
    </row>
    <row r="466" spans="1:1">
      <c r="A466" s="203"/>
    </row>
    <row r="467" spans="1:1">
      <c r="A467" s="203"/>
    </row>
    <row r="468" spans="1:1">
      <c r="A468" s="203"/>
    </row>
    <row r="469" spans="1:1">
      <c r="A469" s="203"/>
    </row>
    <row r="470" spans="1:1">
      <c r="A470" s="203"/>
    </row>
    <row r="471" spans="1:1">
      <c r="A471" s="203"/>
    </row>
    <row r="472" spans="1:1">
      <c r="A472" s="203"/>
    </row>
    <row r="473" spans="1:1">
      <c r="A473" s="203"/>
    </row>
    <row r="474" spans="1:1">
      <c r="A474" s="203"/>
    </row>
    <row r="475" spans="1:1">
      <c r="A475" s="203"/>
    </row>
    <row r="476" spans="1:1">
      <c r="A476" s="203"/>
    </row>
    <row r="477" spans="1:1">
      <c r="A477" s="203"/>
    </row>
    <row r="478" spans="1:1">
      <c r="A478" s="203"/>
    </row>
    <row r="479" spans="1:1">
      <c r="A479" s="203"/>
    </row>
    <row r="480" spans="1:1">
      <c r="A480" s="203"/>
    </row>
    <row r="481" spans="1:1">
      <c r="A481" s="203"/>
    </row>
    <row r="482" spans="1:1">
      <c r="A482" s="203"/>
    </row>
    <row r="483" spans="1:1">
      <c r="A483" s="203"/>
    </row>
    <row r="484" spans="1:1">
      <c r="A484" s="203"/>
    </row>
    <row r="485" spans="1:1">
      <c r="A485" s="203"/>
    </row>
    <row r="486" spans="1:1">
      <c r="A486" s="203"/>
    </row>
    <row r="487" spans="1:1">
      <c r="A487" s="203"/>
    </row>
    <row r="488" spans="1:1">
      <c r="A488" s="203"/>
    </row>
    <row r="489" spans="1:1">
      <c r="A489" s="203"/>
    </row>
    <row r="490" spans="1:1">
      <c r="A490" s="20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7"/>
  <sheetViews>
    <sheetView topLeftCell="A209" workbookViewId="0">
      <selection activeCell="F232" sqref="F232"/>
    </sheetView>
  </sheetViews>
  <sheetFormatPr defaultRowHeight="15"/>
  <cols>
    <col min="1" max="1" width="9.140625" style="203"/>
    <col min="2" max="2" width="8.42578125" bestFit="1" customWidth="1"/>
    <col min="3" max="3" width="6.85546875" bestFit="1" customWidth="1"/>
    <col min="4" max="4" width="18.5703125" customWidth="1"/>
    <col min="5" max="5" width="34.85546875" customWidth="1"/>
    <col min="6" max="6" width="30.85546875" customWidth="1"/>
    <col min="7" max="7" width="21" bestFit="1" customWidth="1"/>
    <col min="8" max="8" width="18.5703125" bestFit="1" customWidth="1"/>
    <col min="9" max="9" width="20" bestFit="1" customWidth="1"/>
    <col min="11" max="11" width="20" bestFit="1" customWidth="1"/>
    <col min="12" max="12" width="20.140625" bestFit="1" customWidth="1"/>
    <col min="13" max="13" width="13.85546875" bestFit="1" customWidth="1"/>
    <col min="14" max="14" width="25.7109375" bestFit="1" customWidth="1"/>
    <col min="15" max="15" width="20.85546875" bestFit="1" customWidth="1"/>
  </cols>
  <sheetData>
    <row r="1" spans="1:24">
      <c r="A1" s="202" t="s">
        <v>344</v>
      </c>
      <c r="B1" s="134" t="s">
        <v>256</v>
      </c>
      <c r="C1" s="134" t="s">
        <v>1</v>
      </c>
      <c r="D1" s="134" t="s">
        <v>0</v>
      </c>
      <c r="E1" s="135" t="s">
        <v>2</v>
      </c>
      <c r="F1" s="136" t="s">
        <v>3</v>
      </c>
      <c r="G1" s="137" t="s">
        <v>4</v>
      </c>
      <c r="H1" s="138" t="s">
        <v>326</v>
      </c>
      <c r="I1" s="136" t="s">
        <v>325</v>
      </c>
      <c r="J1" s="139"/>
      <c r="K1" s="136" t="s">
        <v>204</v>
      </c>
      <c r="L1" s="140" t="s">
        <v>5</v>
      </c>
      <c r="M1" s="140" t="s">
        <v>6</v>
      </c>
      <c r="N1" s="136" t="s">
        <v>7</v>
      </c>
      <c r="O1" s="141" t="s">
        <v>8</v>
      </c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8">
      <c r="B2" s="142"/>
      <c r="C2" s="142"/>
      <c r="D2" s="143"/>
      <c r="E2" s="143"/>
      <c r="F2" s="144" t="s">
        <v>361</v>
      </c>
      <c r="G2" s="145"/>
      <c r="H2" s="146"/>
      <c r="I2" s="142"/>
      <c r="J2" s="147"/>
      <c r="K2" s="142"/>
      <c r="L2" s="148"/>
      <c r="M2" s="148"/>
      <c r="N2" s="142"/>
      <c r="O2" s="149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21" thickBot="1">
      <c r="A3" s="203">
        <v>1</v>
      </c>
      <c r="B3" s="142" t="s">
        <v>13</v>
      </c>
      <c r="C3" s="142">
        <v>13</v>
      </c>
      <c r="D3" s="142" t="s">
        <v>10</v>
      </c>
      <c r="E3" s="150" t="s">
        <v>11</v>
      </c>
      <c r="F3" s="151" t="s">
        <v>12</v>
      </c>
      <c r="G3" s="152">
        <v>0.98929999999999996</v>
      </c>
      <c r="H3" s="153">
        <v>242339</v>
      </c>
      <c r="I3" s="47"/>
      <c r="J3" s="154"/>
      <c r="K3" s="155" t="s">
        <v>12</v>
      </c>
      <c r="L3" s="156"/>
      <c r="M3" s="156">
        <v>70201</v>
      </c>
      <c r="N3" s="157"/>
      <c r="O3" s="158"/>
      <c r="P3" s="159"/>
      <c r="Q3" s="159"/>
      <c r="R3" s="159"/>
      <c r="S3" s="159"/>
      <c r="T3" s="159"/>
      <c r="U3" s="159"/>
      <c r="V3" s="159"/>
      <c r="W3" s="159"/>
      <c r="X3" s="159"/>
    </row>
    <row r="4" spans="1:24" ht="21" thickBot="1">
      <c r="A4" s="203">
        <f>A3+1</f>
        <v>2</v>
      </c>
      <c r="B4" s="142" t="s">
        <v>13</v>
      </c>
      <c r="C4" s="142">
        <v>46</v>
      </c>
      <c r="D4" s="142" t="s">
        <v>10</v>
      </c>
      <c r="E4" s="150" t="s">
        <v>14</v>
      </c>
      <c r="F4" s="151" t="s">
        <v>12</v>
      </c>
      <c r="G4" s="152">
        <v>0.98860000000000003</v>
      </c>
      <c r="H4" s="153">
        <v>210808</v>
      </c>
      <c r="I4" s="160"/>
      <c r="J4" s="161"/>
      <c r="K4" s="155" t="s">
        <v>12</v>
      </c>
      <c r="L4" s="156"/>
      <c r="M4" s="156">
        <v>104685</v>
      </c>
      <c r="N4" s="155"/>
      <c r="O4" s="158"/>
      <c r="P4" s="159"/>
      <c r="Q4" s="159"/>
      <c r="R4" s="159"/>
      <c r="S4" s="159"/>
      <c r="T4" s="159"/>
      <c r="U4" s="159"/>
      <c r="V4" s="159"/>
      <c r="W4" s="159"/>
      <c r="X4" s="159"/>
    </row>
    <row r="5" spans="1:24" ht="21" thickBot="1">
      <c r="A5" s="203">
        <f t="shared" ref="A5:A68" si="0">A4+1</f>
        <v>3</v>
      </c>
      <c r="B5" s="142" t="s">
        <v>13</v>
      </c>
      <c r="C5" s="142">
        <v>44</v>
      </c>
      <c r="D5" s="142" t="s">
        <v>10</v>
      </c>
      <c r="E5" s="159" t="s">
        <v>15</v>
      </c>
      <c r="F5" s="151" t="s">
        <v>12</v>
      </c>
      <c r="G5" s="152">
        <v>0.98129999999999995</v>
      </c>
      <c r="H5" s="153">
        <v>205424</v>
      </c>
      <c r="I5" s="51"/>
      <c r="J5" s="161"/>
      <c r="K5" s="155" t="s">
        <v>12</v>
      </c>
      <c r="L5" s="156"/>
      <c r="M5" s="156">
        <v>81436</v>
      </c>
      <c r="N5" s="155"/>
      <c r="O5" s="158"/>
      <c r="P5" s="159"/>
      <c r="Q5" s="159"/>
      <c r="R5" s="159"/>
      <c r="S5" s="159"/>
      <c r="T5" s="159"/>
      <c r="U5" s="159"/>
      <c r="V5" s="159"/>
      <c r="W5" s="159"/>
      <c r="X5" s="159"/>
    </row>
    <row r="6" spans="1:24" ht="21" thickBot="1">
      <c r="A6" s="203">
        <f t="shared" si="0"/>
        <v>4</v>
      </c>
      <c r="B6" s="142" t="s">
        <v>13</v>
      </c>
      <c r="C6" s="142">
        <v>8</v>
      </c>
      <c r="D6" s="142" t="s">
        <v>10</v>
      </c>
      <c r="E6" s="150" t="s">
        <v>17</v>
      </c>
      <c r="F6" s="151" t="s">
        <v>12</v>
      </c>
      <c r="G6" s="152">
        <v>0.9859</v>
      </c>
      <c r="H6" s="153">
        <v>178090</v>
      </c>
      <c r="I6" s="51"/>
      <c r="J6" s="154"/>
      <c r="K6" s="155" t="s">
        <v>12</v>
      </c>
      <c r="L6" s="156"/>
      <c r="M6" s="156">
        <v>84287</v>
      </c>
      <c r="N6" s="155"/>
      <c r="O6" s="158"/>
      <c r="P6" s="159"/>
      <c r="Q6" s="159"/>
      <c r="R6" s="159"/>
      <c r="S6" s="159"/>
      <c r="T6" s="159"/>
      <c r="U6" s="159"/>
      <c r="V6" s="159"/>
      <c r="W6" s="159"/>
      <c r="X6" s="159"/>
    </row>
    <row r="7" spans="1:24" ht="21" thickBot="1">
      <c r="A7" s="203">
        <f t="shared" si="0"/>
        <v>5</v>
      </c>
      <c r="B7" s="142" t="s">
        <v>13</v>
      </c>
      <c r="C7" s="142">
        <v>1</v>
      </c>
      <c r="D7" s="142" t="s">
        <v>10</v>
      </c>
      <c r="E7" s="159" t="s">
        <v>18</v>
      </c>
      <c r="F7" s="151" t="s">
        <v>12</v>
      </c>
      <c r="G7" s="152">
        <v>0.99060000000000004</v>
      </c>
      <c r="H7" s="153">
        <v>135612</v>
      </c>
      <c r="I7" s="51"/>
      <c r="J7" s="161"/>
      <c r="K7" s="155" t="s">
        <v>12</v>
      </c>
      <c r="L7" s="156"/>
      <c r="M7" s="156">
        <v>77766</v>
      </c>
      <c r="N7" s="155"/>
      <c r="O7" s="158"/>
      <c r="P7" s="155"/>
      <c r="Q7" s="155"/>
      <c r="R7" s="155"/>
      <c r="S7" s="155"/>
      <c r="T7" s="155"/>
      <c r="U7" s="155"/>
      <c r="V7" s="155"/>
      <c r="W7" s="155"/>
      <c r="X7" s="155"/>
    </row>
    <row r="8" spans="1:24" ht="21" thickBot="1">
      <c r="A8" s="203">
        <f t="shared" si="0"/>
        <v>6</v>
      </c>
      <c r="B8" s="142" t="s">
        <v>19</v>
      </c>
      <c r="C8" s="142">
        <v>65</v>
      </c>
      <c r="D8" s="142" t="s">
        <v>10</v>
      </c>
      <c r="E8" s="159" t="s">
        <v>20</v>
      </c>
      <c r="F8" s="151" t="s">
        <v>12</v>
      </c>
      <c r="G8" s="152">
        <v>0.99390000000000001</v>
      </c>
      <c r="H8" s="153">
        <v>135249</v>
      </c>
      <c r="I8" s="162"/>
      <c r="J8" s="154"/>
      <c r="K8" s="155" t="s">
        <v>12</v>
      </c>
      <c r="L8" s="156"/>
      <c r="M8" s="156">
        <v>26088</v>
      </c>
      <c r="N8" s="155"/>
      <c r="O8" s="158"/>
      <c r="P8" s="159"/>
      <c r="Q8" s="159"/>
      <c r="R8" s="159"/>
      <c r="S8" s="159"/>
      <c r="T8" s="159"/>
      <c r="U8" s="159"/>
      <c r="V8" s="159"/>
      <c r="W8" s="159"/>
      <c r="X8" s="159"/>
    </row>
    <row r="9" spans="1:24" ht="21" thickBot="1">
      <c r="A9" s="203">
        <f t="shared" si="0"/>
        <v>7</v>
      </c>
      <c r="B9" s="142" t="s">
        <v>13</v>
      </c>
      <c r="C9" s="142">
        <v>28</v>
      </c>
      <c r="D9" s="142" t="s">
        <v>10</v>
      </c>
      <c r="E9" s="150" t="s">
        <v>21</v>
      </c>
      <c r="F9" s="151" t="s">
        <v>12</v>
      </c>
      <c r="G9" s="152">
        <v>0.99319999999999997</v>
      </c>
      <c r="H9" s="153">
        <v>126659</v>
      </c>
      <c r="I9" s="51"/>
      <c r="J9" s="154"/>
      <c r="K9" s="155" t="s">
        <v>12</v>
      </c>
      <c r="L9" s="156"/>
      <c r="M9" s="156">
        <v>76641</v>
      </c>
      <c r="N9" s="155"/>
      <c r="O9" s="158"/>
      <c r="P9" s="155"/>
      <c r="Q9" s="155"/>
      <c r="R9" s="155"/>
      <c r="S9" s="155"/>
      <c r="T9" s="155"/>
      <c r="U9" s="155"/>
      <c r="V9" s="155"/>
      <c r="W9" s="155"/>
      <c r="X9" s="155"/>
    </row>
    <row r="10" spans="1:24" ht="21" thickBot="1">
      <c r="A10" s="203">
        <f t="shared" si="0"/>
        <v>8</v>
      </c>
      <c r="B10" s="142" t="s">
        <v>19</v>
      </c>
      <c r="C10" s="142">
        <v>2</v>
      </c>
      <c r="D10" s="142" t="s">
        <v>10</v>
      </c>
      <c r="E10" s="159" t="s">
        <v>22</v>
      </c>
      <c r="F10" s="151" t="s">
        <v>12</v>
      </c>
      <c r="G10" s="152">
        <v>0.98750000000000004</v>
      </c>
      <c r="H10" s="153">
        <v>121413</v>
      </c>
      <c r="I10" s="162"/>
      <c r="J10" s="154"/>
      <c r="K10" s="155" t="s">
        <v>12</v>
      </c>
      <c r="L10" s="156"/>
      <c r="M10" s="156">
        <v>30143</v>
      </c>
      <c r="N10" s="155"/>
      <c r="O10" s="158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1:24" ht="21" thickBot="1">
      <c r="A11" s="203">
        <f t="shared" si="0"/>
        <v>9</v>
      </c>
      <c r="B11" s="142" t="s">
        <v>19</v>
      </c>
      <c r="C11" s="142">
        <v>6</v>
      </c>
      <c r="D11" s="142" t="s">
        <v>10</v>
      </c>
      <c r="E11" s="159" t="s">
        <v>23</v>
      </c>
      <c r="F11" s="151" t="s">
        <v>12</v>
      </c>
      <c r="G11" s="152">
        <v>0.99</v>
      </c>
      <c r="H11" s="153">
        <v>114295</v>
      </c>
      <c r="I11" s="162"/>
      <c r="J11" s="154"/>
      <c r="K11" s="155" t="s">
        <v>12</v>
      </c>
      <c r="L11" s="156"/>
      <c r="M11" s="156">
        <v>28571</v>
      </c>
      <c r="N11" s="155"/>
      <c r="O11" s="158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ht="21" thickBot="1">
      <c r="A12" s="203">
        <f t="shared" si="0"/>
        <v>10</v>
      </c>
      <c r="B12" s="142" t="s">
        <v>13</v>
      </c>
      <c r="C12" s="142">
        <v>29</v>
      </c>
      <c r="D12" s="142" t="s">
        <v>24</v>
      </c>
      <c r="E12" s="150" t="s">
        <v>25</v>
      </c>
      <c r="F12" s="151" t="s">
        <v>12</v>
      </c>
      <c r="G12" s="152">
        <v>0.98089999999999999</v>
      </c>
      <c r="H12" s="153">
        <v>111651</v>
      </c>
      <c r="I12" s="54"/>
      <c r="J12" s="154"/>
      <c r="K12" s="155" t="s">
        <v>12</v>
      </c>
      <c r="L12" s="156"/>
      <c r="M12" s="156">
        <v>63192</v>
      </c>
      <c r="N12" s="155"/>
      <c r="O12" s="158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ht="21" thickBot="1">
      <c r="A13" s="203">
        <f t="shared" si="0"/>
        <v>11</v>
      </c>
      <c r="B13" s="142" t="s">
        <v>19</v>
      </c>
      <c r="C13" s="142">
        <v>24</v>
      </c>
      <c r="D13" s="142" t="s">
        <v>10</v>
      </c>
      <c r="E13" s="150" t="s">
        <v>26</v>
      </c>
      <c r="F13" s="151" t="s">
        <v>12</v>
      </c>
      <c r="G13" s="152">
        <v>0.9879</v>
      </c>
      <c r="H13" s="153">
        <v>106844</v>
      </c>
      <c r="I13" s="163"/>
      <c r="J13" s="154"/>
      <c r="K13" s="155" t="s">
        <v>12</v>
      </c>
      <c r="L13" s="156"/>
      <c r="M13" s="156">
        <v>30581</v>
      </c>
      <c r="N13" s="157"/>
      <c r="O13" s="158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ht="21" thickBot="1">
      <c r="A14" s="203">
        <f t="shared" si="0"/>
        <v>12</v>
      </c>
      <c r="B14" s="142" t="s">
        <v>19</v>
      </c>
      <c r="C14" s="142">
        <v>107</v>
      </c>
      <c r="D14" s="142" t="s">
        <v>10</v>
      </c>
      <c r="E14" s="150" t="s">
        <v>27</v>
      </c>
      <c r="F14" s="151" t="s">
        <v>12</v>
      </c>
      <c r="G14" s="152">
        <v>0.99070000000000003</v>
      </c>
      <c r="H14" s="153">
        <v>92187</v>
      </c>
      <c r="I14" s="162"/>
      <c r="J14" s="154"/>
      <c r="K14" s="155" t="s">
        <v>12</v>
      </c>
      <c r="L14" s="156"/>
      <c r="M14" s="156">
        <v>30111</v>
      </c>
      <c r="N14" s="155"/>
      <c r="O14" s="158"/>
      <c r="P14" s="159"/>
      <c r="Q14" s="159"/>
      <c r="R14" s="159"/>
      <c r="S14" s="159"/>
      <c r="T14" s="159"/>
      <c r="U14" s="159"/>
      <c r="V14" s="159"/>
      <c r="W14" s="159"/>
      <c r="X14" s="159"/>
    </row>
    <row r="15" spans="1:24" ht="21" thickBot="1">
      <c r="A15" s="203">
        <f t="shared" si="0"/>
        <v>13</v>
      </c>
      <c r="B15" s="142" t="s">
        <v>13</v>
      </c>
      <c r="C15" s="142">
        <v>35</v>
      </c>
      <c r="D15" s="142" t="s">
        <v>24</v>
      </c>
      <c r="E15" s="150" t="s">
        <v>28</v>
      </c>
      <c r="F15" s="151" t="s">
        <v>12</v>
      </c>
      <c r="G15" s="152">
        <v>0.98660000000000003</v>
      </c>
      <c r="H15" s="153">
        <v>85745</v>
      </c>
      <c r="I15" s="54"/>
      <c r="J15" s="161"/>
      <c r="K15" s="155" t="s">
        <v>12</v>
      </c>
      <c r="L15" s="156"/>
      <c r="M15" s="156">
        <v>65660</v>
      </c>
      <c r="N15" s="155"/>
      <c r="O15" s="158"/>
      <c r="P15" s="159"/>
      <c r="Q15" s="159"/>
      <c r="R15" s="159"/>
      <c r="S15" s="159"/>
      <c r="T15" s="159"/>
      <c r="U15" s="159"/>
      <c r="V15" s="159"/>
      <c r="W15" s="159"/>
      <c r="X15" s="159"/>
    </row>
    <row r="16" spans="1:24" ht="21" thickBot="1">
      <c r="A16" s="203">
        <f t="shared" si="0"/>
        <v>14</v>
      </c>
      <c r="B16" s="142" t="s">
        <v>19</v>
      </c>
      <c r="C16" s="164">
        <v>59</v>
      </c>
      <c r="D16" s="165" t="s">
        <v>24</v>
      </c>
      <c r="E16" s="159" t="s">
        <v>29</v>
      </c>
      <c r="F16" s="166" t="s">
        <v>12</v>
      </c>
      <c r="G16" s="167">
        <v>0.99019999999999997</v>
      </c>
      <c r="H16" s="153">
        <v>85031</v>
      </c>
      <c r="I16" s="162"/>
      <c r="J16" s="154"/>
      <c r="K16" s="164" t="s">
        <v>12</v>
      </c>
      <c r="L16" s="156"/>
      <c r="M16" s="156">
        <v>24800</v>
      </c>
      <c r="N16" s="168"/>
      <c r="O16" s="158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1:24" ht="21" thickBot="1">
      <c r="A17" s="203">
        <f t="shared" si="0"/>
        <v>15</v>
      </c>
      <c r="B17" s="142" t="s">
        <v>13</v>
      </c>
      <c r="C17" s="142">
        <v>39</v>
      </c>
      <c r="D17" s="142" t="s">
        <v>24</v>
      </c>
      <c r="E17" s="159" t="s">
        <v>30</v>
      </c>
      <c r="F17" s="151" t="s">
        <v>12</v>
      </c>
      <c r="G17" s="152">
        <v>0.98909999999999998</v>
      </c>
      <c r="H17" s="153">
        <v>72199</v>
      </c>
      <c r="I17" s="54"/>
      <c r="J17" s="154"/>
      <c r="K17" s="155" t="s">
        <v>12</v>
      </c>
      <c r="L17" s="156"/>
      <c r="M17" s="156">
        <v>67361</v>
      </c>
      <c r="N17" s="155"/>
      <c r="O17" s="158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ht="21" thickBot="1">
      <c r="A18" s="203">
        <f t="shared" si="0"/>
        <v>16</v>
      </c>
      <c r="B18" s="142" t="s">
        <v>13</v>
      </c>
      <c r="C18" s="142">
        <v>40</v>
      </c>
      <c r="D18" s="142" t="s">
        <v>24</v>
      </c>
      <c r="E18" s="150" t="s">
        <v>31</v>
      </c>
      <c r="F18" s="151" t="s">
        <v>12</v>
      </c>
      <c r="G18" s="152">
        <v>0.99029999999999996</v>
      </c>
      <c r="H18" s="153">
        <v>65278</v>
      </c>
      <c r="I18" s="51"/>
      <c r="J18" s="161"/>
      <c r="K18" s="155" t="s">
        <v>12</v>
      </c>
      <c r="L18" s="156"/>
      <c r="M18" s="156">
        <v>65794</v>
      </c>
      <c r="N18" s="155"/>
      <c r="O18" s="158"/>
      <c r="P18" s="159"/>
      <c r="Q18" s="159"/>
      <c r="R18" s="159"/>
      <c r="S18" s="159"/>
      <c r="T18" s="159"/>
      <c r="U18" s="159"/>
      <c r="V18" s="159"/>
      <c r="W18" s="159"/>
      <c r="X18" s="159"/>
    </row>
    <row r="19" spans="1:24" ht="21" thickBot="1">
      <c r="A19" s="203">
        <f t="shared" si="0"/>
        <v>17</v>
      </c>
      <c r="B19" s="142" t="s">
        <v>13</v>
      </c>
      <c r="C19" s="142">
        <v>24</v>
      </c>
      <c r="D19" s="142" t="s">
        <v>10</v>
      </c>
      <c r="E19" s="159" t="s">
        <v>32</v>
      </c>
      <c r="F19" s="151" t="s">
        <v>12</v>
      </c>
      <c r="G19" s="152">
        <v>0.99</v>
      </c>
      <c r="H19" s="153">
        <v>64538</v>
      </c>
      <c r="I19" s="51"/>
      <c r="J19" s="161"/>
      <c r="K19" s="155" t="s">
        <v>12</v>
      </c>
      <c r="L19" s="156"/>
      <c r="M19" s="156">
        <v>77370</v>
      </c>
      <c r="N19" s="155"/>
      <c r="O19" s="158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ht="21" thickBot="1">
      <c r="A20" s="203">
        <f t="shared" si="0"/>
        <v>18</v>
      </c>
      <c r="B20" s="142" t="s">
        <v>19</v>
      </c>
      <c r="C20" s="142">
        <v>36</v>
      </c>
      <c r="D20" s="142" t="s">
        <v>10</v>
      </c>
      <c r="E20" s="150" t="s">
        <v>33</v>
      </c>
      <c r="F20" s="151" t="s">
        <v>12</v>
      </c>
      <c r="G20" s="152">
        <v>0.9869</v>
      </c>
      <c r="H20" s="153">
        <v>60454</v>
      </c>
      <c r="I20" s="162"/>
      <c r="J20" s="154"/>
      <c r="K20" s="155" t="s">
        <v>12</v>
      </c>
      <c r="L20" s="156"/>
      <c r="M20" s="156">
        <v>28563</v>
      </c>
      <c r="N20" s="155"/>
      <c r="O20" s="158"/>
      <c r="P20" s="159"/>
      <c r="Q20" s="159"/>
      <c r="R20" s="159"/>
      <c r="S20" s="159"/>
      <c r="T20" s="159"/>
      <c r="U20" s="159"/>
      <c r="V20" s="159"/>
      <c r="W20" s="159"/>
      <c r="X20" s="159"/>
    </row>
    <row r="21" spans="1:24" ht="21" thickBot="1">
      <c r="A21" s="203">
        <f t="shared" si="0"/>
        <v>19</v>
      </c>
      <c r="B21" s="142" t="s">
        <v>19</v>
      </c>
      <c r="C21" s="142">
        <v>33</v>
      </c>
      <c r="D21" s="142" t="s">
        <v>10</v>
      </c>
      <c r="E21" s="159" t="s">
        <v>36</v>
      </c>
      <c r="F21" s="151" t="s">
        <v>12</v>
      </c>
      <c r="G21" s="169">
        <v>0.9929</v>
      </c>
      <c r="H21" s="153">
        <v>53009</v>
      </c>
      <c r="I21" s="163"/>
      <c r="J21" s="154"/>
      <c r="K21" s="155" t="s">
        <v>12</v>
      </c>
      <c r="L21" s="156"/>
      <c r="M21" s="156">
        <v>24892</v>
      </c>
      <c r="N21" s="155"/>
      <c r="O21" s="158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ht="21" thickBot="1">
      <c r="A22" s="203">
        <f t="shared" si="0"/>
        <v>20</v>
      </c>
      <c r="B22" s="142" t="s">
        <v>13</v>
      </c>
      <c r="C22" s="142">
        <v>43</v>
      </c>
      <c r="D22" s="142" t="s">
        <v>10</v>
      </c>
      <c r="E22" s="159" t="s">
        <v>37</v>
      </c>
      <c r="F22" s="151" t="s">
        <v>12</v>
      </c>
      <c r="G22" s="152">
        <v>0.98160000000000003</v>
      </c>
      <c r="H22" s="153">
        <v>52469</v>
      </c>
      <c r="I22" s="54"/>
      <c r="J22" s="161"/>
      <c r="K22" s="155" t="s">
        <v>12</v>
      </c>
      <c r="L22" s="156"/>
      <c r="M22" s="156">
        <v>77662</v>
      </c>
      <c r="N22" s="155"/>
      <c r="O22" s="158"/>
      <c r="P22" s="159"/>
      <c r="Q22" s="159"/>
      <c r="R22" s="159"/>
      <c r="S22" s="159"/>
      <c r="T22" s="159"/>
      <c r="U22" s="159"/>
      <c r="V22" s="159"/>
      <c r="W22" s="159"/>
      <c r="X22" s="159"/>
    </row>
    <row r="23" spans="1:24" ht="21" thickBot="1">
      <c r="A23" s="203">
        <f t="shared" si="0"/>
        <v>21</v>
      </c>
      <c r="B23" s="142" t="s">
        <v>19</v>
      </c>
      <c r="C23" s="142">
        <v>87</v>
      </c>
      <c r="D23" s="142" t="s">
        <v>10</v>
      </c>
      <c r="E23" s="159" t="s">
        <v>38</v>
      </c>
      <c r="F23" s="151" t="s">
        <v>12</v>
      </c>
      <c r="G23" s="169">
        <v>0.9909</v>
      </c>
      <c r="H23" s="153">
        <v>52344</v>
      </c>
      <c r="I23" s="162"/>
      <c r="J23" s="154"/>
      <c r="K23" s="155" t="s">
        <v>12</v>
      </c>
      <c r="L23" s="156"/>
      <c r="M23" s="156">
        <v>35185</v>
      </c>
      <c r="N23" s="155"/>
      <c r="O23" s="158"/>
      <c r="P23" s="159"/>
      <c r="Q23" s="159"/>
      <c r="R23" s="159"/>
      <c r="S23" s="159"/>
      <c r="T23" s="159"/>
      <c r="U23" s="159"/>
      <c r="V23" s="159"/>
      <c r="W23" s="159"/>
      <c r="X23" s="159"/>
    </row>
    <row r="24" spans="1:24" ht="21" thickBot="1">
      <c r="A24" s="203">
        <f t="shared" si="0"/>
        <v>22</v>
      </c>
      <c r="B24" s="142" t="s">
        <v>19</v>
      </c>
      <c r="C24" s="142">
        <v>67</v>
      </c>
      <c r="D24" s="142" t="s">
        <v>10</v>
      </c>
      <c r="E24" s="159" t="s">
        <v>39</v>
      </c>
      <c r="F24" s="151" t="s">
        <v>12</v>
      </c>
      <c r="G24" s="152">
        <v>0.98870000000000002</v>
      </c>
      <c r="H24" s="153">
        <v>50260</v>
      </c>
      <c r="I24" s="162"/>
      <c r="J24" s="154"/>
      <c r="K24" s="155" t="s">
        <v>12</v>
      </c>
      <c r="L24" s="156"/>
      <c r="M24" s="156">
        <v>26996</v>
      </c>
      <c r="N24" s="155"/>
      <c r="O24" s="158"/>
      <c r="P24" s="159"/>
      <c r="Q24" s="159"/>
      <c r="R24" s="159"/>
      <c r="S24" s="159"/>
      <c r="T24" s="159"/>
      <c r="U24" s="159"/>
      <c r="V24" s="159"/>
      <c r="W24" s="159"/>
      <c r="X24" s="159"/>
    </row>
    <row r="25" spans="1:24" ht="21" thickBot="1">
      <c r="A25" s="203">
        <f t="shared" si="0"/>
        <v>23</v>
      </c>
      <c r="B25" s="142" t="s">
        <v>13</v>
      </c>
      <c r="C25" s="142">
        <v>18</v>
      </c>
      <c r="D25" s="142" t="s">
        <v>10</v>
      </c>
      <c r="E25" s="159" t="s">
        <v>40</v>
      </c>
      <c r="F25" s="151" t="s">
        <v>12</v>
      </c>
      <c r="G25" s="152">
        <v>0.9909</v>
      </c>
      <c r="H25" s="153">
        <v>48784</v>
      </c>
      <c r="I25" s="51"/>
      <c r="J25" s="154"/>
      <c r="K25" s="155" t="s">
        <v>12</v>
      </c>
      <c r="L25" s="156"/>
      <c r="M25" s="156">
        <v>72499</v>
      </c>
      <c r="N25" s="157"/>
      <c r="O25" s="158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4" ht="21" thickBot="1">
      <c r="A26" s="203">
        <f t="shared" si="0"/>
        <v>24</v>
      </c>
      <c r="B26" s="142" t="s">
        <v>19</v>
      </c>
      <c r="C26" s="142">
        <v>74</v>
      </c>
      <c r="D26" s="142" t="s">
        <v>24</v>
      </c>
      <c r="E26" s="150" t="s">
        <v>42</v>
      </c>
      <c r="F26" s="151" t="s">
        <v>12</v>
      </c>
      <c r="G26" s="152">
        <v>0.98939999999999995</v>
      </c>
      <c r="H26" s="153">
        <v>45730</v>
      </c>
      <c r="I26" s="162"/>
      <c r="J26" s="161"/>
      <c r="K26" s="155" t="s">
        <v>12</v>
      </c>
      <c r="L26" s="156"/>
      <c r="M26" s="156">
        <v>23507</v>
      </c>
      <c r="N26" s="155"/>
      <c r="O26" s="158"/>
      <c r="P26" s="159"/>
      <c r="Q26" s="159"/>
      <c r="R26" s="159"/>
      <c r="S26" s="159"/>
      <c r="T26" s="159"/>
      <c r="U26" s="159"/>
      <c r="V26" s="159"/>
      <c r="W26" s="159"/>
      <c r="X26" s="159"/>
    </row>
    <row r="27" spans="1:24" ht="21" thickBot="1">
      <c r="A27" s="203">
        <f t="shared" si="0"/>
        <v>25</v>
      </c>
      <c r="B27" s="142" t="s">
        <v>19</v>
      </c>
      <c r="C27" s="142">
        <v>72</v>
      </c>
      <c r="D27" s="142" t="s">
        <v>24</v>
      </c>
      <c r="E27" s="150" t="s">
        <v>43</v>
      </c>
      <c r="F27" s="151" t="s">
        <v>12</v>
      </c>
      <c r="G27" s="152">
        <v>0.98480000000000001</v>
      </c>
      <c r="H27" s="153">
        <v>45493</v>
      </c>
      <c r="I27" s="162"/>
      <c r="J27" s="161"/>
      <c r="K27" s="155" t="s">
        <v>12</v>
      </c>
      <c r="L27" s="156"/>
      <c r="M27" s="156">
        <v>35185</v>
      </c>
      <c r="N27" s="155"/>
      <c r="O27" s="158"/>
      <c r="P27" s="159"/>
      <c r="Q27" s="159"/>
      <c r="R27" s="159"/>
      <c r="S27" s="159"/>
      <c r="T27" s="159"/>
      <c r="U27" s="159"/>
      <c r="V27" s="159"/>
      <c r="W27" s="159"/>
      <c r="X27" s="159"/>
    </row>
    <row r="28" spans="1:24" ht="21" thickBot="1">
      <c r="A28" s="203">
        <f t="shared" si="0"/>
        <v>26</v>
      </c>
      <c r="B28" s="142" t="s">
        <v>19</v>
      </c>
      <c r="C28" s="142">
        <v>115</v>
      </c>
      <c r="D28" s="142" t="s">
        <v>10</v>
      </c>
      <c r="E28" s="159" t="s">
        <v>44</v>
      </c>
      <c r="F28" s="151" t="s">
        <v>12</v>
      </c>
      <c r="G28" s="169">
        <v>0.98140000000000005</v>
      </c>
      <c r="H28" s="153">
        <v>43404</v>
      </c>
      <c r="I28" s="162"/>
      <c r="J28" s="154"/>
      <c r="K28" s="155" t="s">
        <v>12</v>
      </c>
      <c r="L28" s="156"/>
      <c r="M28" s="156">
        <v>30195</v>
      </c>
      <c r="N28" s="155"/>
      <c r="O28" s="158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24" ht="21" thickBot="1">
      <c r="A29" s="203">
        <f t="shared" si="0"/>
        <v>27</v>
      </c>
      <c r="B29" s="142" t="s">
        <v>13</v>
      </c>
      <c r="C29" s="142">
        <v>27</v>
      </c>
      <c r="D29" s="142" t="s">
        <v>24</v>
      </c>
      <c r="E29" s="159" t="s">
        <v>45</v>
      </c>
      <c r="F29" s="151" t="s">
        <v>12</v>
      </c>
      <c r="G29" s="152">
        <v>0.98360000000000003</v>
      </c>
      <c r="H29" s="153">
        <v>42249</v>
      </c>
      <c r="I29" s="54"/>
      <c r="J29" s="161"/>
      <c r="K29" s="155" t="s">
        <v>12</v>
      </c>
      <c r="L29" s="156"/>
      <c r="M29" s="156">
        <v>70206</v>
      </c>
      <c r="N29" s="155"/>
      <c r="O29" s="158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ht="21" thickBot="1">
      <c r="A30" s="203">
        <f t="shared" si="0"/>
        <v>28</v>
      </c>
      <c r="B30" s="142" t="s">
        <v>19</v>
      </c>
      <c r="C30" s="142">
        <v>66</v>
      </c>
      <c r="D30" s="142" t="s">
        <v>24</v>
      </c>
      <c r="E30" s="159" t="s">
        <v>46</v>
      </c>
      <c r="F30" s="151" t="s">
        <v>12</v>
      </c>
      <c r="G30" s="152">
        <v>0.99280000000000002</v>
      </c>
      <c r="H30" s="153">
        <v>41576</v>
      </c>
      <c r="I30" s="162"/>
      <c r="J30" s="154"/>
      <c r="K30" s="155" t="s">
        <v>12</v>
      </c>
      <c r="L30" s="156"/>
      <c r="M30" s="156">
        <v>25033</v>
      </c>
      <c r="N30" s="155"/>
      <c r="O30" s="158"/>
      <c r="P30" s="159"/>
      <c r="Q30" s="159"/>
      <c r="R30" s="159"/>
      <c r="S30" s="159"/>
      <c r="T30" s="159"/>
      <c r="U30" s="159"/>
      <c r="V30" s="159"/>
      <c r="W30" s="159"/>
      <c r="X30" s="159"/>
    </row>
    <row r="31" spans="1:24" ht="21" thickBot="1">
      <c r="A31" s="203">
        <f t="shared" si="0"/>
        <v>29</v>
      </c>
      <c r="B31" s="142" t="s">
        <v>19</v>
      </c>
      <c r="C31" s="142">
        <v>21</v>
      </c>
      <c r="D31" s="142" t="s">
        <v>10</v>
      </c>
      <c r="E31" s="150" t="s">
        <v>47</v>
      </c>
      <c r="F31" s="151" t="s">
        <v>12</v>
      </c>
      <c r="G31" s="152">
        <v>0.98929999999999996</v>
      </c>
      <c r="H31" s="153">
        <v>41077</v>
      </c>
      <c r="I31" s="163"/>
      <c r="J31" s="154"/>
      <c r="K31" s="155" t="s">
        <v>12</v>
      </c>
      <c r="L31" s="156"/>
      <c r="M31" s="156">
        <v>35609</v>
      </c>
      <c r="N31" s="155"/>
      <c r="O31" s="158"/>
      <c r="P31" s="155"/>
      <c r="Q31" s="155"/>
      <c r="R31" s="155"/>
      <c r="S31" s="155"/>
      <c r="T31" s="155"/>
      <c r="U31" s="155"/>
      <c r="V31" s="155"/>
      <c r="W31" s="155"/>
      <c r="X31" s="155"/>
    </row>
    <row r="32" spans="1:24" ht="21" thickBot="1">
      <c r="A32" s="203">
        <f t="shared" si="0"/>
        <v>30</v>
      </c>
      <c r="B32" s="142" t="s">
        <v>19</v>
      </c>
      <c r="C32" s="165">
        <v>68</v>
      </c>
      <c r="D32" s="165" t="s">
        <v>10</v>
      </c>
      <c r="E32" s="159" t="s">
        <v>48</v>
      </c>
      <c r="F32" s="166" t="s">
        <v>12</v>
      </c>
      <c r="G32" s="167">
        <v>0.99119999999999997</v>
      </c>
      <c r="H32" s="153">
        <v>39839</v>
      </c>
      <c r="I32" s="170"/>
      <c r="J32" s="154"/>
      <c r="K32" s="164" t="s">
        <v>12</v>
      </c>
      <c r="L32" s="156"/>
      <c r="M32" s="156">
        <v>39398</v>
      </c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ht="21" thickBot="1">
      <c r="A33" s="203">
        <f t="shared" si="0"/>
        <v>31</v>
      </c>
      <c r="B33" s="142" t="s">
        <v>19</v>
      </c>
      <c r="C33" s="142">
        <v>120</v>
      </c>
      <c r="D33" s="142" t="s">
        <v>10</v>
      </c>
      <c r="E33" s="159" t="s">
        <v>50</v>
      </c>
      <c r="F33" s="151" t="s">
        <v>12</v>
      </c>
      <c r="G33" s="169">
        <v>0.98909999999999998</v>
      </c>
      <c r="H33" s="153">
        <v>38599</v>
      </c>
      <c r="I33" s="162"/>
      <c r="J33" s="154"/>
      <c r="K33" s="155" t="s">
        <v>12</v>
      </c>
      <c r="L33" s="156"/>
      <c r="M33" s="156">
        <v>25038</v>
      </c>
      <c r="N33" s="155"/>
      <c r="O33" s="158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24" ht="21" thickBot="1">
      <c r="A34" s="203">
        <f t="shared" si="0"/>
        <v>32</v>
      </c>
      <c r="B34" s="142" t="s">
        <v>19</v>
      </c>
      <c r="C34" s="142">
        <v>46</v>
      </c>
      <c r="D34" s="142" t="s">
        <v>10</v>
      </c>
      <c r="E34" s="159" t="s">
        <v>51</v>
      </c>
      <c r="F34" s="151" t="s">
        <v>12</v>
      </c>
      <c r="G34" s="169">
        <v>0.98440000000000005</v>
      </c>
      <c r="H34" s="153">
        <v>38355</v>
      </c>
      <c r="I34" s="163"/>
      <c r="J34" s="154"/>
      <c r="K34" s="155" t="s">
        <v>12</v>
      </c>
      <c r="L34" s="156"/>
      <c r="M34" s="156">
        <v>30794</v>
      </c>
      <c r="N34" s="155"/>
      <c r="O34" s="158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ht="21" thickBot="1">
      <c r="A35" s="203">
        <f t="shared" si="0"/>
        <v>33</v>
      </c>
      <c r="B35" s="142" t="s">
        <v>13</v>
      </c>
      <c r="C35" s="142">
        <v>9</v>
      </c>
      <c r="D35" s="142" t="s">
        <v>10</v>
      </c>
      <c r="E35" s="150" t="s">
        <v>52</v>
      </c>
      <c r="F35" s="151" t="s">
        <v>12</v>
      </c>
      <c r="G35" s="152">
        <v>0.98850000000000005</v>
      </c>
      <c r="H35" s="153">
        <v>34613</v>
      </c>
      <c r="I35" s="54"/>
      <c r="J35" s="154"/>
      <c r="K35" s="155" t="s">
        <v>12</v>
      </c>
      <c r="L35" s="156"/>
      <c r="M35" s="156">
        <v>72099</v>
      </c>
      <c r="N35" s="155"/>
      <c r="O35" s="158"/>
      <c r="P35" s="159"/>
      <c r="Q35" s="159"/>
      <c r="R35" s="159"/>
      <c r="S35" s="159"/>
      <c r="T35" s="159"/>
      <c r="U35" s="159"/>
      <c r="V35" s="159"/>
      <c r="W35" s="159"/>
      <c r="X35" s="159"/>
    </row>
    <row r="36" spans="1:24" ht="21" thickBot="1">
      <c r="A36" s="203">
        <f t="shared" si="0"/>
        <v>34</v>
      </c>
      <c r="B36" s="142" t="s">
        <v>13</v>
      </c>
      <c r="C36" s="142">
        <v>32</v>
      </c>
      <c r="D36" s="142" t="s">
        <v>24</v>
      </c>
      <c r="E36" s="150" t="s">
        <v>54</v>
      </c>
      <c r="F36" s="151" t="s">
        <v>12</v>
      </c>
      <c r="G36" s="152">
        <v>0.9869</v>
      </c>
      <c r="H36" s="153">
        <v>31345</v>
      </c>
      <c r="I36" s="51"/>
      <c r="J36" s="154"/>
      <c r="K36" s="155" t="s">
        <v>12</v>
      </c>
      <c r="L36" s="156"/>
      <c r="M36" s="156">
        <v>61586</v>
      </c>
      <c r="N36" s="155"/>
      <c r="O36" s="158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24" ht="21" thickBot="1">
      <c r="A37" s="203">
        <f t="shared" si="0"/>
        <v>35</v>
      </c>
      <c r="B37" s="142" t="s">
        <v>19</v>
      </c>
      <c r="C37" s="142">
        <v>108</v>
      </c>
      <c r="D37" s="142" t="s">
        <v>10</v>
      </c>
      <c r="E37" s="159" t="s">
        <v>55</v>
      </c>
      <c r="F37" s="151" t="s">
        <v>12</v>
      </c>
      <c r="G37" s="169">
        <v>0.99109999999999998</v>
      </c>
      <c r="H37" s="153">
        <v>30665</v>
      </c>
      <c r="I37" s="162"/>
      <c r="J37" s="154"/>
      <c r="K37" s="155" t="s">
        <v>12</v>
      </c>
      <c r="L37" s="156"/>
      <c r="M37" s="156">
        <v>30867</v>
      </c>
      <c r="N37" s="155"/>
      <c r="O37" s="158"/>
      <c r="P37" s="159"/>
      <c r="Q37" s="159"/>
      <c r="R37" s="159"/>
      <c r="S37" s="159"/>
      <c r="T37" s="159"/>
      <c r="U37" s="159"/>
      <c r="V37" s="159"/>
      <c r="W37" s="159"/>
      <c r="X37" s="159"/>
    </row>
    <row r="38" spans="1:24" ht="21" thickBot="1">
      <c r="A38" s="203">
        <f t="shared" si="0"/>
        <v>36</v>
      </c>
      <c r="B38" s="142" t="s">
        <v>19</v>
      </c>
      <c r="C38" s="142">
        <v>76</v>
      </c>
      <c r="D38" s="142" t="s">
        <v>24</v>
      </c>
      <c r="E38" s="150" t="s">
        <v>56</v>
      </c>
      <c r="F38" s="151" t="s">
        <v>12</v>
      </c>
      <c r="G38" s="152">
        <v>0.9929</v>
      </c>
      <c r="H38" s="153">
        <v>30099</v>
      </c>
      <c r="I38" s="162"/>
      <c r="J38" s="161"/>
      <c r="K38" s="155" t="s">
        <v>12</v>
      </c>
      <c r="L38" s="156"/>
      <c r="M38" s="156">
        <v>26047</v>
      </c>
      <c r="N38" s="155"/>
      <c r="O38" s="158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:24" ht="21" thickBot="1">
      <c r="A39" s="203">
        <f t="shared" si="0"/>
        <v>37</v>
      </c>
      <c r="B39" s="142" t="s">
        <v>19</v>
      </c>
      <c r="C39" s="142">
        <v>63</v>
      </c>
      <c r="D39" s="142" t="s">
        <v>10</v>
      </c>
      <c r="E39" s="159" t="s">
        <v>57</v>
      </c>
      <c r="F39" s="151" t="s">
        <v>12</v>
      </c>
      <c r="G39" s="152">
        <v>0.99150000000000005</v>
      </c>
      <c r="H39" s="153">
        <v>29849</v>
      </c>
      <c r="I39" s="163"/>
      <c r="J39" s="154"/>
      <c r="K39" s="155" t="s">
        <v>12</v>
      </c>
      <c r="L39" s="156"/>
      <c r="M39" s="156">
        <v>29565</v>
      </c>
      <c r="N39" s="155"/>
      <c r="O39" s="158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ht="21" thickBot="1">
      <c r="A40" s="203">
        <f t="shared" si="0"/>
        <v>38</v>
      </c>
      <c r="B40" s="142" t="s">
        <v>19</v>
      </c>
      <c r="C40" s="164">
        <v>56</v>
      </c>
      <c r="D40" s="165" t="s">
        <v>10</v>
      </c>
      <c r="E40" s="159" t="s">
        <v>58</v>
      </c>
      <c r="F40" s="166" t="s">
        <v>12</v>
      </c>
      <c r="G40" s="167">
        <v>0.99209999999999998</v>
      </c>
      <c r="H40" s="153">
        <v>29164</v>
      </c>
      <c r="I40" s="170"/>
      <c r="J40" s="154"/>
      <c r="K40" s="164" t="s">
        <v>12</v>
      </c>
      <c r="L40" s="156"/>
      <c r="M40" s="156">
        <v>24305</v>
      </c>
      <c r="N40" s="168"/>
      <c r="O40" s="15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ht="21" thickBot="1">
      <c r="A41" s="203">
        <f t="shared" si="0"/>
        <v>39</v>
      </c>
      <c r="B41" s="142" t="s">
        <v>19</v>
      </c>
      <c r="C41" s="142">
        <v>43</v>
      </c>
      <c r="D41" s="142" t="s">
        <v>10</v>
      </c>
      <c r="E41" s="159" t="s">
        <v>59</v>
      </c>
      <c r="F41" s="151" t="s">
        <v>12</v>
      </c>
      <c r="G41" s="152">
        <v>0.99150000000000005</v>
      </c>
      <c r="H41" s="153">
        <v>26824</v>
      </c>
      <c r="I41" s="163"/>
      <c r="J41" s="154"/>
      <c r="K41" s="155" t="s">
        <v>12</v>
      </c>
      <c r="L41" s="156"/>
      <c r="M41" s="156">
        <v>28807</v>
      </c>
      <c r="N41" s="155"/>
      <c r="O41" s="158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ht="21" thickBot="1">
      <c r="A42" s="203">
        <f t="shared" si="0"/>
        <v>40</v>
      </c>
      <c r="B42" s="142" t="s">
        <v>19</v>
      </c>
      <c r="C42" s="142">
        <v>93</v>
      </c>
      <c r="D42" s="142" t="s">
        <v>24</v>
      </c>
      <c r="E42" s="159" t="s">
        <v>60</v>
      </c>
      <c r="F42" s="151" t="s">
        <v>12</v>
      </c>
      <c r="G42" s="169">
        <v>0.98970000000000002</v>
      </c>
      <c r="H42" s="153">
        <v>26725</v>
      </c>
      <c r="I42" s="163"/>
      <c r="J42" s="154"/>
      <c r="K42" s="155" t="s">
        <v>12</v>
      </c>
      <c r="L42" s="156"/>
      <c r="M42" s="156">
        <v>25030</v>
      </c>
      <c r="N42" s="155"/>
      <c r="O42" s="158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ht="20.25">
      <c r="A43" s="203">
        <f t="shared" si="0"/>
        <v>41</v>
      </c>
      <c r="B43" s="142" t="s">
        <v>13</v>
      </c>
      <c r="C43" s="142">
        <v>16</v>
      </c>
      <c r="D43" s="142" t="s">
        <v>10</v>
      </c>
      <c r="E43" s="159" t="s">
        <v>61</v>
      </c>
      <c r="F43" s="151" t="s">
        <v>12</v>
      </c>
      <c r="G43" s="152">
        <v>0.98839999999999995</v>
      </c>
      <c r="H43" s="153">
        <v>26522</v>
      </c>
      <c r="I43" s="51"/>
      <c r="J43" s="154"/>
      <c r="K43" s="155" t="s">
        <v>12</v>
      </c>
      <c r="L43" s="156"/>
      <c r="M43" s="156">
        <v>90473</v>
      </c>
      <c r="N43" s="157"/>
      <c r="O43" s="158"/>
      <c r="P43" s="159"/>
      <c r="Q43" s="159"/>
      <c r="R43" s="159"/>
      <c r="S43" s="159"/>
      <c r="T43" s="159"/>
      <c r="U43" s="159"/>
      <c r="V43" s="159"/>
      <c r="W43" s="159"/>
      <c r="X43" s="159"/>
    </row>
    <row r="44" spans="1:24" ht="20.25">
      <c r="A44" s="203">
        <f t="shared" si="0"/>
        <v>42</v>
      </c>
      <c r="B44" s="142" t="s">
        <v>19</v>
      </c>
      <c r="C44" s="142">
        <v>111</v>
      </c>
      <c r="D44" s="142" t="s">
        <v>24</v>
      </c>
      <c r="E44" s="159" t="s">
        <v>64</v>
      </c>
      <c r="F44" s="151" t="s">
        <v>12</v>
      </c>
      <c r="G44" s="152">
        <v>0.98770000000000002</v>
      </c>
      <c r="H44" s="153">
        <v>24595</v>
      </c>
      <c r="I44" s="171"/>
      <c r="J44" s="154"/>
      <c r="K44" s="155" t="s">
        <v>12</v>
      </c>
      <c r="L44" s="156"/>
      <c r="M44" s="156">
        <v>25986</v>
      </c>
      <c r="N44" s="155"/>
      <c r="O44" s="158"/>
      <c r="P44" s="159"/>
      <c r="Q44" s="159"/>
      <c r="R44" s="159"/>
      <c r="S44" s="159"/>
      <c r="T44" s="159"/>
      <c r="U44" s="159"/>
      <c r="V44" s="159"/>
      <c r="W44" s="159"/>
      <c r="X44" s="159"/>
    </row>
    <row r="45" spans="1:24" ht="20.25">
      <c r="A45" s="203">
        <f t="shared" si="0"/>
        <v>43</v>
      </c>
      <c r="B45" s="142" t="s">
        <v>19</v>
      </c>
      <c r="C45" s="142">
        <v>32</v>
      </c>
      <c r="D45" s="142" t="s">
        <v>10</v>
      </c>
      <c r="E45" s="159" t="s">
        <v>65</v>
      </c>
      <c r="F45" s="151" t="s">
        <v>12</v>
      </c>
      <c r="G45" s="152">
        <v>0.98950000000000005</v>
      </c>
      <c r="H45" s="153">
        <v>24508</v>
      </c>
      <c r="I45" s="172"/>
      <c r="J45" s="154"/>
      <c r="K45" s="155" t="s">
        <v>12</v>
      </c>
      <c r="L45" s="156"/>
      <c r="M45" s="156">
        <v>24565</v>
      </c>
      <c r="N45" s="155"/>
      <c r="O45" s="158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ht="20.25">
      <c r="A46" s="203">
        <f t="shared" si="0"/>
        <v>44</v>
      </c>
      <c r="B46" s="142" t="s">
        <v>19</v>
      </c>
      <c r="C46" s="142">
        <v>104</v>
      </c>
      <c r="D46" s="142" t="s">
        <v>10</v>
      </c>
      <c r="E46" s="150" t="s">
        <v>66</v>
      </c>
      <c r="F46" s="151" t="s">
        <v>12</v>
      </c>
      <c r="G46" s="152">
        <v>0.99339999999999995</v>
      </c>
      <c r="H46" s="153">
        <v>24434</v>
      </c>
      <c r="I46" s="171"/>
      <c r="J46" s="154"/>
      <c r="K46" s="155" t="s">
        <v>12</v>
      </c>
      <c r="L46" s="156"/>
      <c r="M46" s="156">
        <v>35642</v>
      </c>
      <c r="N46" s="155"/>
      <c r="O46" s="158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ht="20.25">
      <c r="A47" s="203">
        <f t="shared" si="0"/>
        <v>45</v>
      </c>
      <c r="B47" s="142" t="s">
        <v>19</v>
      </c>
      <c r="C47" s="164">
        <v>55</v>
      </c>
      <c r="D47" s="165" t="s">
        <v>24</v>
      </c>
      <c r="E47" s="159" t="s">
        <v>67</v>
      </c>
      <c r="F47" s="166" t="s">
        <v>12</v>
      </c>
      <c r="G47" s="167">
        <v>0.98229999999999995</v>
      </c>
      <c r="H47" s="153">
        <v>23849</v>
      </c>
      <c r="I47" s="172"/>
      <c r="J47" s="154"/>
      <c r="K47" s="164" t="s">
        <v>12</v>
      </c>
      <c r="L47" s="156"/>
      <c r="M47" s="156">
        <v>24993</v>
      </c>
      <c r="N47" s="168"/>
      <c r="O47" s="158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ht="20.25">
      <c r="A48" s="203">
        <f t="shared" si="0"/>
        <v>46</v>
      </c>
      <c r="B48" s="142" t="s">
        <v>19</v>
      </c>
      <c r="C48" s="142">
        <v>27</v>
      </c>
      <c r="D48" s="142" t="s">
        <v>10</v>
      </c>
      <c r="E48" s="150" t="s">
        <v>68</v>
      </c>
      <c r="F48" s="151" t="s">
        <v>12</v>
      </c>
      <c r="G48" s="152">
        <v>0.98440000000000005</v>
      </c>
      <c r="H48" s="153">
        <v>23082</v>
      </c>
      <c r="I48" s="155"/>
      <c r="J48" s="154"/>
      <c r="K48" s="155" t="s">
        <v>12</v>
      </c>
      <c r="L48" s="156"/>
      <c r="M48" s="156">
        <v>29878</v>
      </c>
      <c r="N48" s="155"/>
      <c r="O48" s="158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ht="20.25">
      <c r="A49" s="203">
        <f t="shared" si="0"/>
        <v>47</v>
      </c>
      <c r="B49" s="142" t="s">
        <v>19</v>
      </c>
      <c r="C49" s="142">
        <v>20</v>
      </c>
      <c r="D49" s="142" t="s">
        <v>10</v>
      </c>
      <c r="E49" s="150" t="s">
        <v>69</v>
      </c>
      <c r="F49" s="151" t="s">
        <v>12</v>
      </c>
      <c r="G49" s="152">
        <v>0.98660000000000003</v>
      </c>
      <c r="H49" s="153">
        <v>23024</v>
      </c>
      <c r="I49" s="155"/>
      <c r="J49" s="154"/>
      <c r="K49" s="155" t="s">
        <v>12</v>
      </c>
      <c r="L49" s="156"/>
      <c r="M49" s="156">
        <v>26524</v>
      </c>
      <c r="N49" s="155"/>
      <c r="O49" s="158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ht="20.25">
      <c r="A50" s="203">
        <f t="shared" si="0"/>
        <v>48</v>
      </c>
      <c r="B50" s="142" t="s">
        <v>19</v>
      </c>
      <c r="C50" s="142">
        <v>23</v>
      </c>
      <c r="D50" s="142" t="s">
        <v>24</v>
      </c>
      <c r="E50" s="150" t="s">
        <v>70</v>
      </c>
      <c r="F50" s="151" t="s">
        <v>12</v>
      </c>
      <c r="G50" s="152">
        <v>0.97850000000000004</v>
      </c>
      <c r="H50" s="153">
        <v>21903</v>
      </c>
      <c r="I50" s="155"/>
      <c r="J50" s="154"/>
      <c r="K50" s="155" t="s">
        <v>12</v>
      </c>
      <c r="L50" s="156"/>
      <c r="M50" s="156">
        <v>23938</v>
      </c>
      <c r="N50" s="155"/>
      <c r="O50" s="158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ht="20.25">
      <c r="A51" s="203">
        <f t="shared" si="0"/>
        <v>49</v>
      </c>
      <c r="B51" s="142" t="s">
        <v>19</v>
      </c>
      <c r="C51" s="142">
        <v>106</v>
      </c>
      <c r="D51" s="142" t="s">
        <v>10</v>
      </c>
      <c r="E51" s="150" t="s">
        <v>71</v>
      </c>
      <c r="F51" s="151" t="s">
        <v>12</v>
      </c>
      <c r="G51" s="152">
        <v>0.99460000000000004</v>
      </c>
      <c r="H51" s="153">
        <v>21674</v>
      </c>
      <c r="I51" s="159"/>
      <c r="J51" s="154"/>
      <c r="K51" s="155" t="s">
        <v>12</v>
      </c>
      <c r="L51" s="156"/>
      <c r="M51" s="156">
        <v>36727</v>
      </c>
      <c r="N51" s="155"/>
      <c r="O51" s="158"/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:24" ht="20.25">
      <c r="A52" s="203">
        <f t="shared" si="0"/>
        <v>50</v>
      </c>
      <c r="B52" s="142" t="s">
        <v>19</v>
      </c>
      <c r="C52" s="142">
        <v>52</v>
      </c>
      <c r="D52" s="142" t="s">
        <v>24</v>
      </c>
      <c r="E52" s="159" t="s">
        <v>72</v>
      </c>
      <c r="F52" s="151" t="s">
        <v>12</v>
      </c>
      <c r="G52" s="169">
        <v>0.98509999999999998</v>
      </c>
      <c r="H52" s="153">
        <v>21061</v>
      </c>
      <c r="I52" s="155"/>
      <c r="J52" s="154"/>
      <c r="K52" s="155" t="s">
        <v>12</v>
      </c>
      <c r="L52" s="156"/>
      <c r="M52" s="156">
        <v>26668</v>
      </c>
      <c r="N52" s="155"/>
      <c r="O52" s="158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20.25">
      <c r="A53" s="203">
        <f t="shared" si="0"/>
        <v>51</v>
      </c>
      <c r="B53" s="142" t="s">
        <v>19</v>
      </c>
      <c r="C53" s="142">
        <v>19</v>
      </c>
      <c r="D53" s="142" t="s">
        <v>10</v>
      </c>
      <c r="E53" s="150" t="s">
        <v>73</v>
      </c>
      <c r="F53" s="151" t="s">
        <v>12</v>
      </c>
      <c r="G53" s="152">
        <v>0.98560000000000003</v>
      </c>
      <c r="H53" s="153">
        <v>18822</v>
      </c>
      <c r="I53" s="155"/>
      <c r="J53" s="154"/>
      <c r="K53" s="155" t="s">
        <v>12</v>
      </c>
      <c r="L53" s="156"/>
      <c r="M53" s="156">
        <v>27030</v>
      </c>
      <c r="N53" s="155"/>
      <c r="O53" s="158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20.25">
      <c r="A54" s="203">
        <f t="shared" si="0"/>
        <v>52</v>
      </c>
      <c r="B54" s="142" t="s">
        <v>19</v>
      </c>
      <c r="C54" s="142">
        <v>60</v>
      </c>
      <c r="D54" s="142" t="s">
        <v>10</v>
      </c>
      <c r="E54" s="159" t="s">
        <v>74</v>
      </c>
      <c r="F54" s="151" t="s">
        <v>12</v>
      </c>
      <c r="G54" s="152">
        <v>0.99</v>
      </c>
      <c r="H54" s="153">
        <v>18174</v>
      </c>
      <c r="I54" s="155"/>
      <c r="J54" s="154"/>
      <c r="K54" s="155" t="s">
        <v>12</v>
      </c>
      <c r="L54" s="156"/>
      <c r="M54" s="156">
        <v>25983</v>
      </c>
      <c r="N54" s="155"/>
      <c r="O54" s="158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ht="20.25">
      <c r="A55" s="203">
        <f t="shared" si="0"/>
        <v>53</v>
      </c>
      <c r="B55" s="142" t="s">
        <v>19</v>
      </c>
      <c r="C55" s="142">
        <v>48</v>
      </c>
      <c r="D55" s="142" t="s">
        <v>10</v>
      </c>
      <c r="E55" s="159" t="s">
        <v>75</v>
      </c>
      <c r="F55" s="151" t="s">
        <v>12</v>
      </c>
      <c r="G55" s="169">
        <v>0.98609999999999998</v>
      </c>
      <c r="H55" s="153">
        <v>17269</v>
      </c>
      <c r="I55" s="159"/>
      <c r="J55" s="154"/>
      <c r="K55" s="155" t="s">
        <v>12</v>
      </c>
      <c r="L55" s="156"/>
      <c r="M55" s="156">
        <v>45824</v>
      </c>
      <c r="N55" s="155"/>
      <c r="O55" s="158"/>
      <c r="P55" s="159"/>
      <c r="Q55" s="159"/>
      <c r="R55" s="159"/>
      <c r="S55" s="159"/>
      <c r="T55" s="159"/>
      <c r="U55" s="159"/>
      <c r="V55" s="159"/>
      <c r="W55" s="159"/>
      <c r="X55" s="159"/>
    </row>
    <row r="56" spans="1:24" ht="20.25">
      <c r="A56" s="203">
        <f t="shared" si="0"/>
        <v>54</v>
      </c>
      <c r="B56" s="142" t="s">
        <v>19</v>
      </c>
      <c r="C56" s="142">
        <v>78</v>
      </c>
      <c r="D56" s="142" t="s">
        <v>24</v>
      </c>
      <c r="E56" s="150" t="s">
        <v>76</v>
      </c>
      <c r="F56" s="151" t="s">
        <v>12</v>
      </c>
      <c r="G56" s="152">
        <v>0.98580000000000001</v>
      </c>
      <c r="H56" s="153">
        <v>17155</v>
      </c>
      <c r="I56" s="159"/>
      <c r="J56" s="161"/>
      <c r="K56" s="155" t="s">
        <v>12</v>
      </c>
      <c r="L56" s="156"/>
      <c r="M56" s="156">
        <v>27147</v>
      </c>
      <c r="N56" s="155"/>
      <c r="O56" s="158"/>
      <c r="P56" s="159"/>
      <c r="Q56" s="159"/>
      <c r="R56" s="159"/>
      <c r="S56" s="159"/>
      <c r="T56" s="159"/>
      <c r="U56" s="159"/>
      <c r="V56" s="159"/>
      <c r="W56" s="159"/>
      <c r="X56" s="159"/>
    </row>
    <row r="57" spans="1:24" ht="20.25">
      <c r="A57" s="203">
        <f t="shared" si="0"/>
        <v>55</v>
      </c>
      <c r="B57" s="142" t="s">
        <v>19</v>
      </c>
      <c r="C57" s="142">
        <v>102</v>
      </c>
      <c r="D57" s="142" t="s">
        <v>24</v>
      </c>
      <c r="E57" s="159" t="s">
        <v>77</v>
      </c>
      <c r="F57" s="151" t="s">
        <v>12</v>
      </c>
      <c r="G57" s="169">
        <v>0.9849</v>
      </c>
      <c r="H57" s="153">
        <v>17070</v>
      </c>
      <c r="I57" s="159"/>
      <c r="J57" s="154"/>
      <c r="K57" s="155" t="s">
        <v>12</v>
      </c>
      <c r="L57" s="156"/>
      <c r="M57" s="156">
        <v>28307</v>
      </c>
      <c r="N57" s="155"/>
      <c r="O57" s="158"/>
      <c r="P57" s="159"/>
      <c r="Q57" s="159"/>
      <c r="R57" s="159"/>
      <c r="S57" s="159"/>
      <c r="T57" s="159"/>
      <c r="U57" s="159"/>
      <c r="V57" s="159"/>
      <c r="W57" s="159"/>
      <c r="X57" s="159"/>
    </row>
    <row r="58" spans="1:24" ht="20.25">
      <c r="A58" s="203">
        <f t="shared" si="0"/>
        <v>56</v>
      </c>
      <c r="B58" s="142" t="s">
        <v>19</v>
      </c>
      <c r="C58" s="142">
        <v>99</v>
      </c>
      <c r="D58" s="142" t="s">
        <v>10</v>
      </c>
      <c r="E58" s="159" t="s">
        <v>78</v>
      </c>
      <c r="F58" s="151" t="s">
        <v>12</v>
      </c>
      <c r="G58" s="169">
        <v>0.98529999999999995</v>
      </c>
      <c r="H58" s="153">
        <v>16650</v>
      </c>
      <c r="I58" s="155"/>
      <c r="J58" s="154"/>
      <c r="K58" s="155" t="s">
        <v>12</v>
      </c>
      <c r="L58" s="156"/>
      <c r="M58" s="156">
        <v>36556</v>
      </c>
      <c r="N58" s="155"/>
      <c r="O58" s="158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20.25">
      <c r="A59" s="203">
        <f t="shared" si="0"/>
        <v>57</v>
      </c>
      <c r="B59" s="142" t="s">
        <v>19</v>
      </c>
      <c r="C59" s="142">
        <v>83</v>
      </c>
      <c r="D59" s="142" t="s">
        <v>10</v>
      </c>
      <c r="E59" s="159" t="s">
        <v>79</v>
      </c>
      <c r="F59" s="151" t="s">
        <v>12</v>
      </c>
      <c r="G59" s="169">
        <v>0.99029999999999996</v>
      </c>
      <c r="H59" s="153">
        <v>15799</v>
      </c>
      <c r="I59" s="155"/>
      <c r="J59" s="154"/>
      <c r="K59" s="155" t="s">
        <v>12</v>
      </c>
      <c r="L59" s="156"/>
      <c r="M59" s="156">
        <v>27907</v>
      </c>
      <c r="N59" s="155"/>
      <c r="O59" s="158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20.25">
      <c r="A60" s="203">
        <f t="shared" si="0"/>
        <v>58</v>
      </c>
      <c r="B60" s="142" t="s">
        <v>19</v>
      </c>
      <c r="C60" s="142">
        <v>51</v>
      </c>
      <c r="D60" s="142" t="s">
        <v>24</v>
      </c>
      <c r="E60" s="159" t="s">
        <v>80</v>
      </c>
      <c r="F60" s="151" t="s">
        <v>12</v>
      </c>
      <c r="G60" s="152">
        <v>0.99519999999999997</v>
      </c>
      <c r="H60" s="153">
        <v>15349</v>
      </c>
      <c r="I60" s="155"/>
      <c r="J60" s="154"/>
      <c r="K60" s="155" t="s">
        <v>12</v>
      </c>
      <c r="L60" s="156"/>
      <c r="M60" s="156">
        <v>23424</v>
      </c>
      <c r="N60" s="155"/>
      <c r="O60" s="158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ht="20.25">
      <c r="A61" s="203">
        <f t="shared" si="0"/>
        <v>59</v>
      </c>
      <c r="B61" s="142" t="s">
        <v>19</v>
      </c>
      <c r="C61" s="142">
        <v>61</v>
      </c>
      <c r="D61" s="142" t="s">
        <v>24</v>
      </c>
      <c r="E61" s="159" t="s">
        <v>81</v>
      </c>
      <c r="F61" s="151" t="s">
        <v>12</v>
      </c>
      <c r="G61" s="152">
        <v>0.99070000000000003</v>
      </c>
      <c r="H61" s="153">
        <v>15249</v>
      </c>
      <c r="I61" s="155"/>
      <c r="J61" s="154"/>
      <c r="K61" s="155" t="s">
        <v>12</v>
      </c>
      <c r="L61" s="156"/>
      <c r="M61" s="156">
        <v>24863</v>
      </c>
      <c r="N61" s="155"/>
      <c r="O61" s="158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ht="20.25">
      <c r="A62" s="203">
        <f t="shared" si="0"/>
        <v>60</v>
      </c>
      <c r="B62" s="142" t="s">
        <v>19</v>
      </c>
      <c r="C62" s="142">
        <v>14</v>
      </c>
      <c r="D62" s="142" t="s">
        <v>10</v>
      </c>
      <c r="E62" s="159" t="s">
        <v>82</v>
      </c>
      <c r="F62" s="151" t="s">
        <v>12</v>
      </c>
      <c r="G62" s="169">
        <v>0.99119999999999997</v>
      </c>
      <c r="H62" s="153">
        <v>15008</v>
      </c>
      <c r="I62" s="172"/>
      <c r="J62" s="154"/>
      <c r="K62" s="155" t="s">
        <v>12</v>
      </c>
      <c r="L62" s="156"/>
      <c r="M62" s="156">
        <v>25875</v>
      </c>
      <c r="N62" s="155"/>
      <c r="O62" s="158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ht="20.25">
      <c r="A63" s="203">
        <f t="shared" si="0"/>
        <v>61</v>
      </c>
      <c r="B63" s="142" t="s">
        <v>19</v>
      </c>
      <c r="C63" s="142">
        <v>29</v>
      </c>
      <c r="D63" s="142" t="s">
        <v>10</v>
      </c>
      <c r="E63" s="159" t="s">
        <v>83</v>
      </c>
      <c r="F63" s="151" t="s">
        <v>12</v>
      </c>
      <c r="G63" s="173">
        <v>0.99199999999999999</v>
      </c>
      <c r="H63" s="153">
        <v>14899</v>
      </c>
      <c r="I63" s="155"/>
      <c r="J63" s="154"/>
      <c r="K63" s="155" t="s">
        <v>12</v>
      </c>
      <c r="L63" s="156"/>
      <c r="M63" s="156">
        <v>25555</v>
      </c>
      <c r="N63" s="155"/>
      <c r="O63" s="158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20.25">
      <c r="A64" s="203">
        <f t="shared" si="0"/>
        <v>62</v>
      </c>
      <c r="B64" s="142" t="s">
        <v>13</v>
      </c>
      <c r="C64" s="142">
        <v>45</v>
      </c>
      <c r="D64" s="142" t="s">
        <v>24</v>
      </c>
      <c r="E64" s="159" t="s">
        <v>84</v>
      </c>
      <c r="F64" s="151" t="s">
        <v>12</v>
      </c>
      <c r="G64" s="152">
        <v>0.98699999999999999</v>
      </c>
      <c r="H64" s="153">
        <v>14764</v>
      </c>
      <c r="I64" s="60"/>
      <c r="J64" s="161"/>
      <c r="K64" s="155" t="s">
        <v>12</v>
      </c>
      <c r="L64" s="156"/>
      <c r="M64" s="156">
        <v>70247</v>
      </c>
      <c r="N64" s="155"/>
      <c r="O64" s="158"/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:24" ht="20.25">
      <c r="A65" s="203">
        <f t="shared" si="0"/>
        <v>63</v>
      </c>
      <c r="B65" s="142" t="s">
        <v>19</v>
      </c>
      <c r="C65" s="142">
        <v>73</v>
      </c>
      <c r="D65" s="142" t="s">
        <v>24</v>
      </c>
      <c r="E65" s="150" t="s">
        <v>85</v>
      </c>
      <c r="F65" s="151" t="s">
        <v>12</v>
      </c>
      <c r="G65" s="152">
        <v>0.99299999999999999</v>
      </c>
      <c r="H65" s="153">
        <v>13799</v>
      </c>
      <c r="I65" s="159"/>
      <c r="J65" s="161"/>
      <c r="K65" s="155" t="s">
        <v>12</v>
      </c>
      <c r="L65" s="156"/>
      <c r="M65" s="156">
        <v>24784</v>
      </c>
      <c r="N65" s="155"/>
      <c r="O65" s="158"/>
      <c r="P65" s="159"/>
      <c r="Q65" s="159"/>
      <c r="R65" s="159"/>
      <c r="S65" s="159"/>
      <c r="T65" s="159"/>
      <c r="U65" s="159"/>
      <c r="V65" s="159"/>
      <c r="W65" s="159"/>
      <c r="X65" s="159"/>
    </row>
    <row r="66" spans="1:24" ht="20.25">
      <c r="A66" s="203">
        <f t="shared" si="0"/>
        <v>64</v>
      </c>
      <c r="B66" s="142" t="s">
        <v>19</v>
      </c>
      <c r="C66" s="142">
        <v>86</v>
      </c>
      <c r="D66" s="142" t="s">
        <v>10</v>
      </c>
      <c r="E66" s="150" t="s">
        <v>86</v>
      </c>
      <c r="F66" s="151" t="s">
        <v>12</v>
      </c>
      <c r="G66" s="169">
        <v>0.98780000000000001</v>
      </c>
      <c r="H66" s="153">
        <v>13728</v>
      </c>
      <c r="I66" s="159"/>
      <c r="J66" s="154"/>
      <c r="K66" s="155" t="s">
        <v>12</v>
      </c>
      <c r="L66" s="156"/>
      <c r="M66" s="156">
        <v>30542</v>
      </c>
      <c r="N66" s="155"/>
      <c r="O66" s="158"/>
      <c r="P66" s="159"/>
      <c r="Q66" s="159"/>
      <c r="R66" s="159"/>
      <c r="S66" s="159"/>
      <c r="T66" s="159"/>
      <c r="U66" s="159"/>
      <c r="V66" s="159"/>
      <c r="W66" s="159"/>
      <c r="X66" s="159"/>
    </row>
    <row r="67" spans="1:24" ht="20.25">
      <c r="A67" s="203">
        <f t="shared" si="0"/>
        <v>65</v>
      </c>
      <c r="B67" s="142" t="s">
        <v>19</v>
      </c>
      <c r="C67" s="142">
        <v>1</v>
      </c>
      <c r="D67" s="142" t="s">
        <v>10</v>
      </c>
      <c r="E67" s="159" t="s">
        <v>87</v>
      </c>
      <c r="F67" s="151" t="s">
        <v>12</v>
      </c>
      <c r="G67" s="169">
        <v>0.99329999999999996</v>
      </c>
      <c r="H67" s="153">
        <v>13649</v>
      </c>
      <c r="I67" s="171"/>
      <c r="J67" s="154"/>
      <c r="K67" s="155" t="s">
        <v>12</v>
      </c>
      <c r="L67" s="156"/>
      <c r="M67" s="156">
        <v>26778</v>
      </c>
      <c r="N67" s="155"/>
      <c r="O67" s="158"/>
      <c r="P67" s="159"/>
      <c r="Q67" s="159"/>
      <c r="R67" s="159"/>
      <c r="S67" s="159"/>
      <c r="T67" s="159"/>
      <c r="U67" s="159"/>
      <c r="V67" s="159"/>
      <c r="W67" s="159"/>
      <c r="X67" s="159"/>
    </row>
    <row r="68" spans="1:24" ht="20.25">
      <c r="A68" s="203">
        <f t="shared" si="0"/>
        <v>66</v>
      </c>
      <c r="B68" s="142" t="s">
        <v>19</v>
      </c>
      <c r="C68" s="142">
        <v>105</v>
      </c>
      <c r="D68" s="142" t="s">
        <v>10</v>
      </c>
      <c r="E68" s="150" t="s">
        <v>88</v>
      </c>
      <c r="F68" s="151" t="s">
        <v>12</v>
      </c>
      <c r="G68" s="152">
        <v>0.99029999999999996</v>
      </c>
      <c r="H68" s="153">
        <v>13299</v>
      </c>
      <c r="I68" s="159"/>
      <c r="J68" s="154"/>
      <c r="K68" s="155" t="s">
        <v>12</v>
      </c>
      <c r="L68" s="156"/>
      <c r="M68" s="156">
        <v>42773</v>
      </c>
      <c r="N68" s="155"/>
      <c r="O68" s="158"/>
      <c r="P68" s="159"/>
      <c r="Q68" s="159"/>
      <c r="R68" s="159"/>
      <c r="S68" s="159"/>
      <c r="T68" s="159"/>
      <c r="U68" s="159"/>
      <c r="V68" s="159"/>
      <c r="W68" s="159"/>
      <c r="X68" s="159"/>
    </row>
    <row r="69" spans="1:24" ht="20.25">
      <c r="A69" s="203">
        <f t="shared" ref="A69:A88" si="1">A68+1</f>
        <v>67</v>
      </c>
      <c r="B69" s="142" t="s">
        <v>19</v>
      </c>
      <c r="C69" s="142">
        <v>91</v>
      </c>
      <c r="D69" s="142" t="s">
        <v>24</v>
      </c>
      <c r="E69" s="159" t="s">
        <v>89</v>
      </c>
      <c r="F69" s="151" t="s">
        <v>12</v>
      </c>
      <c r="G69" s="169">
        <v>0.99250000000000005</v>
      </c>
      <c r="H69" s="153">
        <v>12844</v>
      </c>
      <c r="I69" s="155"/>
      <c r="J69" s="154"/>
      <c r="K69" s="155" t="s">
        <v>12</v>
      </c>
      <c r="L69" s="156"/>
      <c r="M69" s="156">
        <v>23027</v>
      </c>
      <c r="N69" s="155"/>
      <c r="O69" s="158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20.25">
      <c r="A70" s="203">
        <f t="shared" si="1"/>
        <v>68</v>
      </c>
      <c r="B70" s="142" t="s">
        <v>19</v>
      </c>
      <c r="C70" s="142">
        <v>49</v>
      </c>
      <c r="D70" s="142" t="s">
        <v>24</v>
      </c>
      <c r="E70" s="159" t="s">
        <v>90</v>
      </c>
      <c r="F70" s="151" t="s">
        <v>12</v>
      </c>
      <c r="G70" s="152">
        <v>0.98409999999999997</v>
      </c>
      <c r="H70" s="153">
        <v>12671</v>
      </c>
      <c r="I70" s="159"/>
      <c r="J70" s="154"/>
      <c r="K70" s="155" t="s">
        <v>12</v>
      </c>
      <c r="L70" s="156"/>
      <c r="M70" s="156">
        <v>28449</v>
      </c>
      <c r="N70" s="155"/>
      <c r="O70" s="158"/>
      <c r="P70" s="159"/>
      <c r="Q70" s="159"/>
      <c r="R70" s="159"/>
      <c r="S70" s="159"/>
      <c r="T70" s="159"/>
      <c r="U70" s="159"/>
      <c r="V70" s="159"/>
      <c r="W70" s="159"/>
      <c r="X70" s="159"/>
    </row>
    <row r="71" spans="1:24" ht="20.25">
      <c r="A71" s="203">
        <f t="shared" si="1"/>
        <v>69</v>
      </c>
      <c r="B71" s="142" t="s">
        <v>19</v>
      </c>
      <c r="C71" s="142">
        <v>11</v>
      </c>
      <c r="D71" s="142" t="s">
        <v>10</v>
      </c>
      <c r="E71" s="159" t="s">
        <v>91</v>
      </c>
      <c r="F71" s="151" t="s">
        <v>12</v>
      </c>
      <c r="G71" s="169">
        <v>0.99280000000000002</v>
      </c>
      <c r="H71" s="153">
        <v>12460</v>
      </c>
      <c r="I71" s="172"/>
      <c r="J71" s="154"/>
      <c r="K71" s="155" t="s">
        <v>12</v>
      </c>
      <c r="L71" s="156"/>
      <c r="M71" s="156">
        <v>24762</v>
      </c>
      <c r="N71" s="155"/>
      <c r="O71" s="158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20.25">
      <c r="A72" s="203">
        <f t="shared" si="1"/>
        <v>70</v>
      </c>
      <c r="B72" s="142" t="s">
        <v>19</v>
      </c>
      <c r="C72" s="142">
        <v>30</v>
      </c>
      <c r="D72" s="142" t="s">
        <v>10</v>
      </c>
      <c r="E72" s="159" t="s">
        <v>94</v>
      </c>
      <c r="F72" s="151" t="s">
        <v>12</v>
      </c>
      <c r="G72" s="152">
        <v>0.99129999999999996</v>
      </c>
      <c r="H72" s="153">
        <v>11849</v>
      </c>
      <c r="I72" s="155"/>
      <c r="J72" s="154"/>
      <c r="K72" s="155" t="s">
        <v>12</v>
      </c>
      <c r="L72" s="156"/>
      <c r="M72" s="156">
        <v>25286</v>
      </c>
      <c r="N72" s="155"/>
      <c r="O72" s="158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ht="20.25">
      <c r="A73" s="203">
        <f t="shared" si="1"/>
        <v>71</v>
      </c>
      <c r="B73" s="142" t="s">
        <v>19</v>
      </c>
      <c r="C73" s="142">
        <v>101</v>
      </c>
      <c r="D73" s="142" t="s">
        <v>24</v>
      </c>
      <c r="E73" s="159" t="s">
        <v>95</v>
      </c>
      <c r="F73" s="151" t="s">
        <v>12</v>
      </c>
      <c r="G73" s="169">
        <v>0.98099999999999998</v>
      </c>
      <c r="H73" s="153">
        <v>11153</v>
      </c>
      <c r="I73" s="155"/>
      <c r="J73" s="154"/>
      <c r="K73" s="155" t="s">
        <v>12</v>
      </c>
      <c r="L73" s="156"/>
      <c r="M73" s="156">
        <v>22976</v>
      </c>
      <c r="N73" s="155"/>
      <c r="O73" s="158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ht="20.25">
      <c r="A74" s="203">
        <f t="shared" si="1"/>
        <v>72</v>
      </c>
      <c r="B74" s="142" t="s">
        <v>19</v>
      </c>
      <c r="C74" s="142">
        <v>82</v>
      </c>
      <c r="D74" s="142" t="s">
        <v>24</v>
      </c>
      <c r="E74" s="159" t="s">
        <v>96</v>
      </c>
      <c r="F74" s="151" t="s">
        <v>12</v>
      </c>
      <c r="G74" s="169">
        <v>0.98099999999999998</v>
      </c>
      <c r="H74" s="153">
        <v>11100</v>
      </c>
      <c r="I74" s="155"/>
      <c r="J74" s="154"/>
      <c r="K74" s="155" t="s">
        <v>12</v>
      </c>
      <c r="L74" s="156"/>
      <c r="M74" s="156">
        <v>26917</v>
      </c>
      <c r="N74" s="155"/>
      <c r="O74" s="158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ht="20.25">
      <c r="A75" s="203">
        <f t="shared" si="1"/>
        <v>73</v>
      </c>
      <c r="B75" s="142" t="s">
        <v>19</v>
      </c>
      <c r="C75" s="142">
        <v>98</v>
      </c>
      <c r="D75" s="142" t="s">
        <v>10</v>
      </c>
      <c r="E75" s="159" t="s">
        <v>97</v>
      </c>
      <c r="F75" s="151" t="s">
        <v>12</v>
      </c>
      <c r="G75" s="152">
        <v>0.98460000000000003</v>
      </c>
      <c r="H75" s="153">
        <v>10900</v>
      </c>
      <c r="I75" s="155"/>
      <c r="J75" s="154"/>
      <c r="K75" s="155" t="s">
        <v>12</v>
      </c>
      <c r="L75" s="156"/>
      <c r="M75" s="156">
        <v>39707</v>
      </c>
      <c r="N75" s="155"/>
      <c r="O75" s="158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ht="20.25">
      <c r="A76" s="203">
        <f t="shared" si="1"/>
        <v>74</v>
      </c>
      <c r="B76" s="142" t="s">
        <v>19</v>
      </c>
      <c r="C76" s="142">
        <v>35</v>
      </c>
      <c r="D76" s="142" t="s">
        <v>10</v>
      </c>
      <c r="E76" s="150" t="s">
        <v>98</v>
      </c>
      <c r="F76" s="151" t="s">
        <v>12</v>
      </c>
      <c r="G76" s="152">
        <v>0.99009999999999998</v>
      </c>
      <c r="H76" s="153">
        <v>10479</v>
      </c>
      <c r="I76" s="159"/>
      <c r="J76" s="154"/>
      <c r="K76" s="155" t="s">
        <v>12</v>
      </c>
      <c r="L76" s="156"/>
      <c r="M76" s="156">
        <v>29443</v>
      </c>
      <c r="N76" s="155"/>
      <c r="O76" s="158"/>
      <c r="P76" s="159"/>
      <c r="Q76" s="159"/>
      <c r="R76" s="159"/>
      <c r="S76" s="159"/>
      <c r="T76" s="159"/>
      <c r="U76" s="159"/>
      <c r="V76" s="159"/>
      <c r="W76" s="159"/>
      <c r="X76" s="159"/>
    </row>
    <row r="77" spans="1:24" ht="20.25">
      <c r="A77" s="203">
        <f t="shared" si="1"/>
        <v>75</v>
      </c>
      <c r="B77" s="142" t="s">
        <v>19</v>
      </c>
      <c r="C77" s="142">
        <v>62</v>
      </c>
      <c r="D77" s="142" t="s">
        <v>24</v>
      </c>
      <c r="E77" s="159" t="s">
        <v>101</v>
      </c>
      <c r="F77" s="151" t="s">
        <v>12</v>
      </c>
      <c r="G77" s="169">
        <v>0.99139999999999995</v>
      </c>
      <c r="H77" s="153">
        <v>9280</v>
      </c>
      <c r="I77" s="155"/>
      <c r="J77" s="154"/>
      <c r="K77" s="155" t="s">
        <v>12</v>
      </c>
      <c r="L77" s="156"/>
      <c r="M77" s="156">
        <v>25183</v>
      </c>
      <c r="N77" s="155"/>
      <c r="O77" s="158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ht="20.25">
      <c r="A78" s="203">
        <f t="shared" si="1"/>
        <v>76</v>
      </c>
      <c r="B78" s="142" t="s">
        <v>19</v>
      </c>
      <c r="C78" s="142">
        <v>92</v>
      </c>
      <c r="D78" s="142" t="s">
        <v>10</v>
      </c>
      <c r="E78" s="159" t="s">
        <v>102</v>
      </c>
      <c r="F78" s="151" t="s">
        <v>12</v>
      </c>
      <c r="G78" s="152">
        <v>0.98599999999999999</v>
      </c>
      <c r="H78" s="153">
        <v>8515</v>
      </c>
      <c r="I78" s="155"/>
      <c r="J78" s="154"/>
      <c r="K78" s="155" t="s">
        <v>12</v>
      </c>
      <c r="L78" s="156"/>
      <c r="M78" s="156">
        <v>29742</v>
      </c>
      <c r="N78" s="155"/>
      <c r="O78" s="158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ht="20.25">
      <c r="A79" s="203">
        <f t="shared" si="1"/>
        <v>77</v>
      </c>
      <c r="B79" s="142" t="s">
        <v>19</v>
      </c>
      <c r="C79" s="142">
        <v>84</v>
      </c>
      <c r="D79" s="142" t="s">
        <v>10</v>
      </c>
      <c r="E79" s="150" t="s">
        <v>103</v>
      </c>
      <c r="F79" s="151" t="s">
        <v>12</v>
      </c>
      <c r="G79" s="169">
        <v>0.98360000000000003</v>
      </c>
      <c r="H79" s="153">
        <v>8374</v>
      </c>
      <c r="I79" s="155"/>
      <c r="J79" s="154"/>
      <c r="K79" s="155" t="s">
        <v>12</v>
      </c>
      <c r="L79" s="156"/>
      <c r="M79" s="156">
        <v>27551</v>
      </c>
      <c r="N79" s="155"/>
      <c r="O79" s="158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ht="20.25">
      <c r="A80" s="203">
        <f t="shared" si="1"/>
        <v>78</v>
      </c>
      <c r="B80" s="142" t="s">
        <v>19</v>
      </c>
      <c r="C80" s="142">
        <v>17</v>
      </c>
      <c r="D80" s="142" t="s">
        <v>10</v>
      </c>
      <c r="E80" s="150" t="s">
        <v>104</v>
      </c>
      <c r="F80" s="151" t="s">
        <v>12</v>
      </c>
      <c r="G80" s="152">
        <v>0.99370000000000003</v>
      </c>
      <c r="H80" s="153">
        <v>8300</v>
      </c>
      <c r="I80" s="172"/>
      <c r="J80" s="154"/>
      <c r="K80" s="155" t="s">
        <v>12</v>
      </c>
      <c r="L80" s="156"/>
      <c r="M80" s="156">
        <v>28875</v>
      </c>
      <c r="N80" s="155"/>
      <c r="O80" s="158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ht="20.25">
      <c r="A81" s="203">
        <f t="shared" si="1"/>
        <v>79</v>
      </c>
      <c r="B81" s="142" t="s">
        <v>19</v>
      </c>
      <c r="C81" s="142">
        <v>123</v>
      </c>
      <c r="D81" s="142" t="s">
        <v>10</v>
      </c>
      <c r="E81" s="159" t="s">
        <v>105</v>
      </c>
      <c r="F81" s="151" t="s">
        <v>12</v>
      </c>
      <c r="G81" s="152">
        <v>0.98939999999999995</v>
      </c>
      <c r="H81" s="153">
        <v>8099</v>
      </c>
      <c r="I81" s="159"/>
      <c r="J81" s="154"/>
      <c r="K81" s="155" t="s">
        <v>12</v>
      </c>
      <c r="L81" s="156"/>
      <c r="M81" s="156">
        <v>29664</v>
      </c>
      <c r="N81" s="155"/>
      <c r="O81" s="158"/>
      <c r="P81" s="159"/>
      <c r="Q81" s="159"/>
      <c r="R81" s="159"/>
      <c r="S81" s="159"/>
      <c r="T81" s="159"/>
      <c r="U81" s="159"/>
      <c r="V81" s="159"/>
      <c r="W81" s="159"/>
      <c r="X81" s="159"/>
    </row>
    <row r="82" spans="1:24" ht="20.25">
      <c r="A82" s="203">
        <f t="shared" si="1"/>
        <v>80</v>
      </c>
      <c r="B82" s="142" t="s">
        <v>19</v>
      </c>
      <c r="C82" s="142">
        <v>97</v>
      </c>
      <c r="D82" s="142" t="s">
        <v>24</v>
      </c>
      <c r="E82" s="159" t="s">
        <v>106</v>
      </c>
      <c r="F82" s="151" t="s">
        <v>12</v>
      </c>
      <c r="G82" s="169">
        <v>0.97699999999999998</v>
      </c>
      <c r="H82" s="153">
        <v>6703</v>
      </c>
      <c r="I82" s="155"/>
      <c r="J82" s="154"/>
      <c r="K82" s="155" t="s">
        <v>12</v>
      </c>
      <c r="L82" s="156"/>
      <c r="M82" s="156">
        <v>31740</v>
      </c>
      <c r="N82" s="155"/>
      <c r="O82" s="158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ht="20.25">
      <c r="A83" s="203">
        <f t="shared" si="1"/>
        <v>81</v>
      </c>
      <c r="B83" s="142" t="s">
        <v>19</v>
      </c>
      <c r="C83" s="142">
        <v>117</v>
      </c>
      <c r="D83" s="142" t="s">
        <v>10</v>
      </c>
      <c r="E83" s="159" t="s">
        <v>107</v>
      </c>
      <c r="F83" s="151" t="s">
        <v>12</v>
      </c>
      <c r="G83" s="169">
        <v>0.97889999999999999</v>
      </c>
      <c r="H83" s="153">
        <v>6683</v>
      </c>
      <c r="I83" s="159"/>
      <c r="J83" s="154"/>
      <c r="K83" s="155" t="s">
        <v>12</v>
      </c>
      <c r="L83" s="156"/>
      <c r="M83" s="156">
        <v>33517</v>
      </c>
      <c r="N83" s="155"/>
      <c r="O83" s="158"/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:24" ht="20.25">
      <c r="A84" s="203">
        <f t="shared" si="1"/>
        <v>82</v>
      </c>
      <c r="B84" s="142" t="s">
        <v>19</v>
      </c>
      <c r="C84" s="142">
        <v>41</v>
      </c>
      <c r="D84" s="142" t="s">
        <v>24</v>
      </c>
      <c r="E84" s="150" t="s">
        <v>108</v>
      </c>
      <c r="F84" s="151" t="s">
        <v>12</v>
      </c>
      <c r="G84" s="152">
        <v>0.99199999999999999</v>
      </c>
      <c r="H84" s="153">
        <v>5300</v>
      </c>
      <c r="I84" s="159"/>
      <c r="J84" s="161"/>
      <c r="K84" s="155" t="s">
        <v>12</v>
      </c>
      <c r="L84" s="156"/>
      <c r="M84" s="156">
        <v>23772</v>
      </c>
      <c r="N84" s="155"/>
      <c r="O84" s="158"/>
      <c r="P84" s="159"/>
      <c r="Q84" s="159"/>
      <c r="R84" s="159"/>
      <c r="S84" s="159"/>
      <c r="T84" s="159"/>
      <c r="U84" s="159"/>
      <c r="V84" s="159"/>
      <c r="W84" s="159"/>
      <c r="X84" s="159"/>
    </row>
    <row r="85" spans="1:24" ht="20.25">
      <c r="A85" s="203">
        <f t="shared" si="1"/>
        <v>83</v>
      </c>
      <c r="B85" s="142" t="s">
        <v>19</v>
      </c>
      <c r="C85" s="142">
        <v>70</v>
      </c>
      <c r="D85" s="142" t="s">
        <v>24</v>
      </c>
      <c r="E85" s="150" t="s">
        <v>109</v>
      </c>
      <c r="F85" s="151" t="s">
        <v>12</v>
      </c>
      <c r="G85" s="152">
        <v>0.99229999999999996</v>
      </c>
      <c r="H85" s="153">
        <v>5243</v>
      </c>
      <c r="I85" s="155"/>
      <c r="J85" s="154"/>
      <c r="K85" s="155" t="s">
        <v>12</v>
      </c>
      <c r="L85" s="156"/>
      <c r="M85" s="156">
        <v>21622</v>
      </c>
      <c r="N85" s="155"/>
      <c r="O85" s="158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ht="20.25">
      <c r="A86" s="203">
        <f t="shared" si="1"/>
        <v>84</v>
      </c>
      <c r="B86" s="142" t="s">
        <v>19</v>
      </c>
      <c r="C86" s="142">
        <v>18</v>
      </c>
      <c r="D86" s="142" t="s">
        <v>10</v>
      </c>
      <c r="E86" s="150" t="s">
        <v>110</v>
      </c>
      <c r="F86" s="151" t="s">
        <v>12</v>
      </c>
      <c r="G86" s="152">
        <v>0.99139999999999995</v>
      </c>
      <c r="H86" s="153">
        <v>5000</v>
      </c>
      <c r="I86" s="172"/>
      <c r="J86" s="154"/>
      <c r="K86" s="155" t="s">
        <v>12</v>
      </c>
      <c r="L86" s="156"/>
      <c r="M86" s="156">
        <v>31595</v>
      </c>
      <c r="N86" s="155"/>
      <c r="O86" s="158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ht="20.25">
      <c r="A87" s="203">
        <f t="shared" si="1"/>
        <v>85</v>
      </c>
      <c r="B87" s="142" t="s">
        <v>19</v>
      </c>
      <c r="C87" s="142">
        <v>44</v>
      </c>
      <c r="D87" s="142" t="s">
        <v>24</v>
      </c>
      <c r="E87" s="159" t="s">
        <v>111</v>
      </c>
      <c r="F87" s="151" t="s">
        <v>12</v>
      </c>
      <c r="G87" s="152">
        <v>0.98260000000000003</v>
      </c>
      <c r="H87" s="153">
        <v>4950</v>
      </c>
      <c r="I87" s="155"/>
      <c r="J87" s="154"/>
      <c r="K87" s="155" t="s">
        <v>12</v>
      </c>
      <c r="L87" s="156"/>
      <c r="M87" s="156">
        <v>26131</v>
      </c>
      <c r="N87" s="155"/>
      <c r="O87" s="158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ht="20.25">
      <c r="A88" s="203">
        <f t="shared" si="1"/>
        <v>86</v>
      </c>
      <c r="B88" s="142" t="s">
        <v>19</v>
      </c>
      <c r="C88" s="142">
        <v>28</v>
      </c>
      <c r="D88" s="142" t="s">
        <v>10</v>
      </c>
      <c r="E88" s="150" t="s">
        <v>112</v>
      </c>
      <c r="F88" s="151" t="s">
        <v>12</v>
      </c>
      <c r="G88" s="152">
        <v>0.98839999999999995</v>
      </c>
      <c r="H88" s="153">
        <v>1000</v>
      </c>
      <c r="I88" s="159"/>
      <c r="J88" s="154"/>
      <c r="K88" s="155" t="s">
        <v>12</v>
      </c>
      <c r="L88" s="156"/>
      <c r="M88" s="156">
        <v>33442</v>
      </c>
      <c r="N88" s="155"/>
      <c r="O88" s="158"/>
      <c r="P88" s="159"/>
      <c r="Q88" s="159"/>
      <c r="R88" s="159"/>
      <c r="S88" s="159"/>
      <c r="T88" s="159"/>
      <c r="U88" s="159"/>
      <c r="V88" s="159"/>
      <c r="W88" s="159"/>
      <c r="X88" s="159"/>
    </row>
    <row r="89" spans="1:24" ht="18">
      <c r="B89" s="142"/>
      <c r="C89" s="142"/>
      <c r="D89" s="155"/>
      <c r="E89" s="174"/>
      <c r="F89" s="175" t="s">
        <v>359</v>
      </c>
      <c r="G89" s="176"/>
      <c r="H89" s="177">
        <f>SUM(H3:H88)</f>
        <v>3742526</v>
      </c>
      <c r="I89" s="159"/>
      <c r="J89" s="154"/>
      <c r="K89" s="155"/>
      <c r="L89" s="156"/>
      <c r="M89" s="156"/>
      <c r="N89" s="155"/>
      <c r="O89" s="158"/>
      <c r="P89" s="159"/>
      <c r="Q89" s="159"/>
      <c r="R89" s="159"/>
      <c r="S89" s="159"/>
      <c r="T89" s="159"/>
      <c r="U89" s="159"/>
      <c r="V89" s="159"/>
      <c r="W89" s="159"/>
      <c r="X89" s="159"/>
    </row>
    <row r="90" spans="1:24" ht="15.75">
      <c r="B90" s="142"/>
      <c r="C90" s="142"/>
      <c r="D90" s="155"/>
      <c r="E90" s="142"/>
      <c r="F90" s="178"/>
      <c r="G90" s="179"/>
      <c r="H90" s="180"/>
      <c r="I90" s="159"/>
      <c r="J90" s="159"/>
      <c r="K90" s="155"/>
      <c r="L90" s="181"/>
      <c r="M90" s="181"/>
      <c r="N90" s="155"/>
      <c r="O90" s="179"/>
      <c r="P90" s="159"/>
      <c r="Q90" s="159"/>
      <c r="R90" s="159"/>
      <c r="S90" s="159"/>
      <c r="T90" s="159"/>
      <c r="U90" s="159"/>
      <c r="V90" s="159"/>
      <c r="W90" s="159"/>
      <c r="X90" s="159"/>
    </row>
    <row r="91" spans="1:24" ht="18">
      <c r="B91" s="142"/>
      <c r="C91" s="155"/>
      <c r="D91" s="182"/>
      <c r="E91" s="143"/>
      <c r="F91" s="183" t="s">
        <v>360</v>
      </c>
      <c r="G91" s="184"/>
      <c r="H91" s="185"/>
      <c r="I91" s="159"/>
      <c r="J91" s="154"/>
      <c r="K91" s="155"/>
      <c r="L91" s="156"/>
      <c r="M91" s="156"/>
      <c r="N91" s="155"/>
      <c r="O91" s="158"/>
      <c r="P91" s="159"/>
      <c r="Q91" s="159"/>
      <c r="R91" s="159"/>
      <c r="S91" s="159"/>
      <c r="T91" s="159"/>
      <c r="U91" s="159"/>
      <c r="V91" s="159"/>
      <c r="W91" s="159"/>
      <c r="X91" s="159"/>
    </row>
    <row r="92" spans="1:24" ht="18">
      <c r="A92" s="203">
        <v>1</v>
      </c>
      <c r="B92" s="142" t="s">
        <v>13</v>
      </c>
      <c r="C92" s="142">
        <v>31</v>
      </c>
      <c r="D92" s="142" t="s">
        <v>10</v>
      </c>
      <c r="E92" s="159" t="s">
        <v>113</v>
      </c>
      <c r="F92" s="186" t="s">
        <v>12</v>
      </c>
      <c r="G92" s="152">
        <v>0.98260000000000003</v>
      </c>
      <c r="H92" s="153">
        <v>622265</v>
      </c>
      <c r="I92" s="47"/>
      <c r="J92" s="154"/>
      <c r="K92" s="155" t="s">
        <v>114</v>
      </c>
      <c r="L92" s="156">
        <v>10968</v>
      </c>
      <c r="M92" s="156">
        <v>73874</v>
      </c>
      <c r="N92" s="157">
        <f t="shared" ref="N92:N127" si="2">L92/M92</f>
        <v>0.1484690148089991</v>
      </c>
      <c r="O92" s="158">
        <v>0.5423</v>
      </c>
      <c r="P92" s="159"/>
      <c r="Q92" s="159"/>
      <c r="R92" s="159"/>
      <c r="S92" s="159"/>
      <c r="T92" s="159"/>
      <c r="U92" s="159"/>
      <c r="V92" s="159"/>
      <c r="W92" s="159"/>
      <c r="X92" s="159"/>
    </row>
    <row r="93" spans="1:24" ht="18">
      <c r="A93" s="203">
        <f>A92+1</f>
        <v>2</v>
      </c>
      <c r="B93" s="142" t="s">
        <v>13</v>
      </c>
      <c r="C93" s="142">
        <v>33</v>
      </c>
      <c r="D93" s="142" t="s">
        <v>10</v>
      </c>
      <c r="E93" s="150" t="s">
        <v>115</v>
      </c>
      <c r="F93" s="186" t="s">
        <v>12</v>
      </c>
      <c r="G93" s="152">
        <v>0.98799999999999999</v>
      </c>
      <c r="H93" s="153">
        <v>326119</v>
      </c>
      <c r="I93" s="47"/>
      <c r="J93" s="154"/>
      <c r="K93" s="155" t="s">
        <v>114</v>
      </c>
      <c r="L93" s="156">
        <v>8974</v>
      </c>
      <c r="M93" s="156">
        <v>97851</v>
      </c>
      <c r="N93" s="157">
        <f t="shared" si="2"/>
        <v>9.1710866521548071E-2</v>
      </c>
      <c r="O93" s="158">
        <v>0.55800000000000005</v>
      </c>
      <c r="P93" s="159"/>
      <c r="Q93" s="159"/>
      <c r="R93" s="159"/>
      <c r="S93" s="159"/>
      <c r="T93" s="159"/>
      <c r="U93" s="159"/>
      <c r="V93" s="159"/>
      <c r="W93" s="159"/>
      <c r="X93" s="159"/>
    </row>
    <row r="94" spans="1:24" ht="18">
      <c r="A94" s="203">
        <f t="shared" ref="A94:A127" si="3">A93+1</f>
        <v>3</v>
      </c>
      <c r="B94" s="142" t="s">
        <v>13</v>
      </c>
      <c r="C94" s="142">
        <v>34</v>
      </c>
      <c r="D94" s="142" t="s">
        <v>10</v>
      </c>
      <c r="E94" s="150" t="s">
        <v>119</v>
      </c>
      <c r="F94" s="186" t="s">
        <v>12</v>
      </c>
      <c r="G94" s="152">
        <v>0.98870000000000002</v>
      </c>
      <c r="H94" s="153">
        <v>247043</v>
      </c>
      <c r="I94" s="62"/>
      <c r="J94" s="154"/>
      <c r="K94" s="155" t="s">
        <v>114</v>
      </c>
      <c r="L94" s="156">
        <v>7581</v>
      </c>
      <c r="M94" s="156">
        <v>94421</v>
      </c>
      <c r="N94" s="157">
        <f t="shared" si="2"/>
        <v>8.0289342413234349E-2</v>
      </c>
      <c r="O94" s="158" t="s">
        <v>120</v>
      </c>
      <c r="P94" s="159"/>
      <c r="Q94" s="159"/>
      <c r="R94" s="159"/>
      <c r="S94" s="159"/>
      <c r="T94" s="159"/>
      <c r="U94" s="159"/>
      <c r="V94" s="159"/>
      <c r="W94" s="159"/>
      <c r="X94" s="159"/>
    </row>
    <row r="95" spans="1:24" ht="18">
      <c r="A95" s="203">
        <f t="shared" si="3"/>
        <v>4</v>
      </c>
      <c r="B95" s="142" t="s">
        <v>13</v>
      </c>
      <c r="C95" s="142">
        <v>41</v>
      </c>
      <c r="D95" s="142" t="s">
        <v>10</v>
      </c>
      <c r="E95" s="159" t="s">
        <v>121</v>
      </c>
      <c r="F95" s="186" t="s">
        <v>12</v>
      </c>
      <c r="G95" s="152">
        <v>0.97840000000000005</v>
      </c>
      <c r="H95" s="153">
        <v>233593</v>
      </c>
      <c r="I95" s="47"/>
      <c r="J95" s="154"/>
      <c r="K95" s="155" t="s">
        <v>114</v>
      </c>
      <c r="L95" s="156">
        <v>6740</v>
      </c>
      <c r="M95" s="156">
        <v>83655</v>
      </c>
      <c r="N95" s="157">
        <f t="shared" si="2"/>
        <v>8.0569003645926729E-2</v>
      </c>
      <c r="O95" s="158" t="s">
        <v>122</v>
      </c>
      <c r="P95" s="159"/>
      <c r="Q95" s="159"/>
      <c r="R95" s="159"/>
      <c r="S95" s="159"/>
      <c r="T95" s="159"/>
      <c r="U95" s="159"/>
      <c r="V95" s="159"/>
      <c r="W95" s="159"/>
      <c r="X95" s="159"/>
    </row>
    <row r="96" spans="1:24" ht="18">
      <c r="A96" s="203">
        <f t="shared" si="3"/>
        <v>5</v>
      </c>
      <c r="B96" s="142" t="s">
        <v>13</v>
      </c>
      <c r="C96" s="142">
        <v>37</v>
      </c>
      <c r="D96" s="142" t="s">
        <v>10</v>
      </c>
      <c r="E96" s="159" t="s">
        <v>123</v>
      </c>
      <c r="F96" s="186" t="s">
        <v>12</v>
      </c>
      <c r="G96" s="152">
        <v>0.98340000000000005</v>
      </c>
      <c r="H96" s="153">
        <v>214154</v>
      </c>
      <c r="I96" s="47"/>
      <c r="J96" s="154"/>
      <c r="K96" s="155" t="s">
        <v>114</v>
      </c>
      <c r="L96" s="156">
        <v>4467</v>
      </c>
      <c r="M96" s="156">
        <v>86449</v>
      </c>
      <c r="N96" s="157">
        <f t="shared" si="2"/>
        <v>5.1672084118960314E-2</v>
      </c>
      <c r="O96" s="158">
        <v>0.79469999999999996</v>
      </c>
      <c r="P96" s="159"/>
      <c r="Q96" s="159"/>
      <c r="R96" s="159"/>
      <c r="S96" s="159"/>
      <c r="T96" s="159"/>
      <c r="U96" s="159"/>
      <c r="V96" s="159"/>
      <c r="W96" s="159"/>
      <c r="X96" s="159"/>
    </row>
    <row r="97" spans="1:24" ht="18">
      <c r="A97" s="203">
        <f t="shared" si="3"/>
        <v>6</v>
      </c>
      <c r="B97" s="142" t="s">
        <v>13</v>
      </c>
      <c r="C97" s="142">
        <v>23</v>
      </c>
      <c r="D97" s="142" t="s">
        <v>10</v>
      </c>
      <c r="E97" s="159" t="s">
        <v>124</v>
      </c>
      <c r="F97" s="186" t="s">
        <v>12</v>
      </c>
      <c r="G97" s="152">
        <v>0.98619999999999997</v>
      </c>
      <c r="H97" s="153">
        <v>212243</v>
      </c>
      <c r="I97" s="47"/>
      <c r="J97" s="161"/>
      <c r="K97" s="155" t="s">
        <v>114</v>
      </c>
      <c r="L97" s="156">
        <v>7087</v>
      </c>
      <c r="M97" s="156">
        <v>83921</v>
      </c>
      <c r="N97" s="157">
        <f t="shared" si="2"/>
        <v>8.4448469393834671E-2</v>
      </c>
      <c r="O97" s="158">
        <v>0.61890000000000001</v>
      </c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ht="18">
      <c r="A98" s="203">
        <f t="shared" si="3"/>
        <v>7</v>
      </c>
      <c r="B98" s="142" t="s">
        <v>13</v>
      </c>
      <c r="C98" s="142">
        <v>25</v>
      </c>
      <c r="D98" s="142" t="s">
        <v>10</v>
      </c>
      <c r="E98" s="150" t="s">
        <v>125</v>
      </c>
      <c r="F98" s="186" t="s">
        <v>12</v>
      </c>
      <c r="G98" s="152">
        <v>0.9899</v>
      </c>
      <c r="H98" s="153">
        <v>207298</v>
      </c>
      <c r="I98" s="47"/>
      <c r="J98" s="161"/>
      <c r="K98" s="155" t="s">
        <v>114</v>
      </c>
      <c r="L98" s="156">
        <v>9510</v>
      </c>
      <c r="M98" s="156">
        <v>74999</v>
      </c>
      <c r="N98" s="157">
        <f t="shared" si="2"/>
        <v>0.12680169068920918</v>
      </c>
      <c r="O98" s="158">
        <v>0.58850000000000002</v>
      </c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4" ht="18">
      <c r="A99" s="203">
        <f t="shared" si="3"/>
        <v>8</v>
      </c>
      <c r="B99" s="142" t="s">
        <v>13</v>
      </c>
      <c r="C99" s="142">
        <v>12</v>
      </c>
      <c r="D99" s="142" t="s">
        <v>10</v>
      </c>
      <c r="E99" s="150" t="s">
        <v>126</v>
      </c>
      <c r="F99" s="186" t="s">
        <v>12</v>
      </c>
      <c r="G99" s="152">
        <v>0.98360000000000003</v>
      </c>
      <c r="H99" s="153">
        <v>201903</v>
      </c>
      <c r="I99" s="62"/>
      <c r="J99" s="154"/>
      <c r="K99" s="155" t="s">
        <v>114</v>
      </c>
      <c r="L99" s="156">
        <v>9766</v>
      </c>
      <c r="M99" s="156">
        <v>79621</v>
      </c>
      <c r="N99" s="157">
        <f t="shared" si="2"/>
        <v>0.1226560831941322</v>
      </c>
      <c r="O99" s="158" t="s">
        <v>127</v>
      </c>
      <c r="P99" s="159"/>
      <c r="Q99" s="159"/>
      <c r="R99" s="159"/>
      <c r="S99" s="159"/>
      <c r="T99" s="159"/>
      <c r="U99" s="159"/>
      <c r="V99" s="159"/>
      <c r="W99" s="159"/>
      <c r="X99" s="159"/>
    </row>
    <row r="100" spans="1:24" ht="18">
      <c r="A100" s="203">
        <f t="shared" si="3"/>
        <v>9</v>
      </c>
      <c r="B100" s="142" t="s">
        <v>13</v>
      </c>
      <c r="C100" s="142">
        <v>30</v>
      </c>
      <c r="D100" s="142" t="s">
        <v>24</v>
      </c>
      <c r="E100" s="150" t="s">
        <v>128</v>
      </c>
      <c r="F100" s="186" t="s">
        <v>12</v>
      </c>
      <c r="G100" s="152">
        <v>0.99250000000000005</v>
      </c>
      <c r="H100" s="153">
        <v>172816</v>
      </c>
      <c r="I100" s="62"/>
      <c r="J100" s="154"/>
      <c r="K100" s="155" t="s">
        <v>114</v>
      </c>
      <c r="L100" s="156">
        <v>16400</v>
      </c>
      <c r="M100" s="156">
        <v>67525</v>
      </c>
      <c r="N100" s="157">
        <f t="shared" si="2"/>
        <v>0.24287300999629766</v>
      </c>
      <c r="O100" s="158">
        <v>0.79520000000000002</v>
      </c>
      <c r="P100" s="159"/>
      <c r="Q100" s="159"/>
      <c r="R100" s="159"/>
      <c r="S100" s="159"/>
      <c r="T100" s="159"/>
      <c r="U100" s="159"/>
      <c r="V100" s="159"/>
      <c r="W100" s="159"/>
      <c r="X100" s="159"/>
    </row>
    <row r="101" spans="1:24" ht="18">
      <c r="A101" s="203">
        <f t="shared" si="3"/>
        <v>10</v>
      </c>
      <c r="B101" s="142" t="s">
        <v>13</v>
      </c>
      <c r="C101" s="142">
        <v>5</v>
      </c>
      <c r="D101" s="142" t="s">
        <v>10</v>
      </c>
      <c r="E101" s="150" t="s">
        <v>129</v>
      </c>
      <c r="F101" s="186" t="s">
        <v>12</v>
      </c>
      <c r="G101" s="152">
        <v>0.98980000000000001</v>
      </c>
      <c r="H101" s="153">
        <v>159736</v>
      </c>
      <c r="I101" s="47"/>
      <c r="J101" s="154"/>
      <c r="K101" s="155" t="s">
        <v>114</v>
      </c>
      <c r="L101" s="156">
        <v>10558</v>
      </c>
      <c r="M101" s="156">
        <v>68242</v>
      </c>
      <c r="N101" s="157">
        <f t="shared" si="2"/>
        <v>0.1547141056827174</v>
      </c>
      <c r="O101" s="158">
        <v>0.51539999999999997</v>
      </c>
      <c r="P101" s="159"/>
      <c r="Q101" s="159"/>
      <c r="R101" s="159"/>
      <c r="S101" s="159"/>
      <c r="T101" s="159"/>
      <c r="U101" s="159"/>
      <c r="V101" s="159"/>
      <c r="W101" s="159"/>
      <c r="X101" s="159"/>
    </row>
    <row r="102" spans="1:24" ht="18">
      <c r="A102" s="203">
        <f t="shared" si="3"/>
        <v>11</v>
      </c>
      <c r="B102" s="142" t="s">
        <v>13</v>
      </c>
      <c r="C102" s="142">
        <v>3</v>
      </c>
      <c r="D102" s="142" t="s">
        <v>10</v>
      </c>
      <c r="E102" s="159" t="s">
        <v>130</v>
      </c>
      <c r="F102" s="186" t="s">
        <v>12</v>
      </c>
      <c r="G102" s="152">
        <v>0.98170000000000002</v>
      </c>
      <c r="H102" s="153">
        <v>148498</v>
      </c>
      <c r="I102" s="62"/>
      <c r="J102" s="161"/>
      <c r="K102" s="155" t="s">
        <v>114</v>
      </c>
      <c r="L102" s="156">
        <v>15378</v>
      </c>
      <c r="M102" s="156">
        <v>83852</v>
      </c>
      <c r="N102" s="157">
        <f t="shared" si="2"/>
        <v>0.18339455230644469</v>
      </c>
      <c r="O102" s="158">
        <v>0.51200000000000001</v>
      </c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ht="18">
      <c r="A103" s="203">
        <f t="shared" si="3"/>
        <v>12</v>
      </c>
      <c r="B103" s="142" t="s">
        <v>13</v>
      </c>
      <c r="C103" s="142">
        <v>42</v>
      </c>
      <c r="D103" s="142" t="s">
        <v>24</v>
      </c>
      <c r="E103" s="150" t="s">
        <v>131</v>
      </c>
      <c r="F103" s="186" t="s">
        <v>12</v>
      </c>
      <c r="G103" s="152">
        <v>0.98950000000000005</v>
      </c>
      <c r="H103" s="153">
        <v>146122</v>
      </c>
      <c r="I103" s="62"/>
      <c r="J103" s="161"/>
      <c r="K103" s="155" t="s">
        <v>114</v>
      </c>
      <c r="L103" s="156">
        <v>4620</v>
      </c>
      <c r="M103" s="156">
        <v>61759</v>
      </c>
      <c r="N103" s="157">
        <f t="shared" si="2"/>
        <v>7.480691073365825E-2</v>
      </c>
      <c r="O103" s="158">
        <v>0.78959999999999997</v>
      </c>
      <c r="P103" s="159"/>
      <c r="Q103" s="159"/>
      <c r="R103" s="159"/>
      <c r="S103" s="159"/>
      <c r="T103" s="159"/>
      <c r="U103" s="159"/>
      <c r="V103" s="159"/>
      <c r="W103" s="159"/>
      <c r="X103" s="159"/>
    </row>
    <row r="104" spans="1:24" ht="18">
      <c r="A104" s="203">
        <f t="shared" si="3"/>
        <v>13</v>
      </c>
      <c r="B104" s="142" t="s">
        <v>13</v>
      </c>
      <c r="C104" s="142">
        <v>4</v>
      </c>
      <c r="D104" s="142" t="s">
        <v>10</v>
      </c>
      <c r="E104" s="159" t="s">
        <v>132</v>
      </c>
      <c r="F104" s="186" t="s">
        <v>12</v>
      </c>
      <c r="G104" s="152">
        <v>0.99150000000000005</v>
      </c>
      <c r="H104" s="153">
        <v>136428</v>
      </c>
      <c r="I104" s="62"/>
      <c r="J104" s="161"/>
      <c r="K104" s="155" t="s">
        <v>114</v>
      </c>
      <c r="L104" s="156">
        <v>9354</v>
      </c>
      <c r="M104" s="156">
        <v>86203</v>
      </c>
      <c r="N104" s="157">
        <f t="shared" si="2"/>
        <v>0.10851130471097294</v>
      </c>
      <c r="O104" s="158">
        <v>0.64949999999999997</v>
      </c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ht="18">
      <c r="A105" s="203">
        <f t="shared" si="3"/>
        <v>14</v>
      </c>
      <c r="B105" s="142" t="s">
        <v>13</v>
      </c>
      <c r="C105" s="142">
        <v>38</v>
      </c>
      <c r="D105" s="142" t="s">
        <v>10</v>
      </c>
      <c r="E105" s="150" t="s">
        <v>133</v>
      </c>
      <c r="F105" s="186" t="s">
        <v>12</v>
      </c>
      <c r="G105" s="152">
        <v>0.98440000000000005</v>
      </c>
      <c r="H105" s="153">
        <v>132329</v>
      </c>
      <c r="I105" s="62"/>
      <c r="J105" s="161"/>
      <c r="K105" s="155" t="s">
        <v>114</v>
      </c>
      <c r="L105" s="156">
        <v>8994</v>
      </c>
      <c r="M105" s="156">
        <v>96099</v>
      </c>
      <c r="N105" s="157">
        <f t="shared" si="2"/>
        <v>9.3590984297443267E-2</v>
      </c>
      <c r="O105" s="158">
        <v>0.63819999999999999</v>
      </c>
      <c r="P105" s="159"/>
      <c r="Q105" s="159"/>
      <c r="R105" s="159"/>
      <c r="S105" s="159"/>
      <c r="T105" s="159"/>
      <c r="U105" s="159"/>
      <c r="V105" s="159"/>
      <c r="W105" s="159"/>
      <c r="X105" s="159"/>
    </row>
    <row r="106" spans="1:24" ht="18">
      <c r="A106" s="203">
        <f t="shared" si="3"/>
        <v>15</v>
      </c>
      <c r="B106" s="142" t="s">
        <v>19</v>
      </c>
      <c r="C106" s="142">
        <v>85</v>
      </c>
      <c r="D106" s="142" t="s">
        <v>10</v>
      </c>
      <c r="E106" s="159" t="s">
        <v>134</v>
      </c>
      <c r="F106" s="186" t="s">
        <v>12</v>
      </c>
      <c r="G106" s="169">
        <v>0.98750000000000004</v>
      </c>
      <c r="H106" s="153">
        <v>126259</v>
      </c>
      <c r="I106" s="155"/>
      <c r="J106" s="154"/>
      <c r="K106" s="155" t="s">
        <v>114</v>
      </c>
      <c r="L106" s="156">
        <v>3776</v>
      </c>
      <c r="M106" s="156">
        <v>26924</v>
      </c>
      <c r="N106" s="157">
        <f t="shared" si="2"/>
        <v>0.14024662011588174</v>
      </c>
      <c r="O106" s="158">
        <v>0.62129999999999996</v>
      </c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ht="18">
      <c r="A107" s="203">
        <f t="shared" si="3"/>
        <v>16</v>
      </c>
      <c r="B107" s="142" t="s">
        <v>13</v>
      </c>
      <c r="C107" s="142">
        <v>19</v>
      </c>
      <c r="D107" s="142" t="s">
        <v>24</v>
      </c>
      <c r="E107" s="150" t="s">
        <v>135</v>
      </c>
      <c r="F107" s="186" t="s">
        <v>12</v>
      </c>
      <c r="G107" s="152">
        <v>0.99309999999999998</v>
      </c>
      <c r="H107" s="153">
        <v>115254</v>
      </c>
      <c r="I107" s="47"/>
      <c r="J107" s="161"/>
      <c r="K107" s="155" t="s">
        <v>114</v>
      </c>
      <c r="L107" s="156">
        <v>9425</v>
      </c>
      <c r="M107" s="156">
        <v>80650</v>
      </c>
      <c r="N107" s="157">
        <f t="shared" si="2"/>
        <v>0.11686298822070676</v>
      </c>
      <c r="O107" s="158">
        <v>0.61890000000000001</v>
      </c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ht="18">
      <c r="A108" s="203">
        <f t="shared" si="3"/>
        <v>17</v>
      </c>
      <c r="B108" s="142" t="s">
        <v>13</v>
      </c>
      <c r="C108" s="142">
        <v>14</v>
      </c>
      <c r="D108" s="142" t="s">
        <v>10</v>
      </c>
      <c r="E108" s="159" t="s">
        <v>136</v>
      </c>
      <c r="F108" s="186" t="s">
        <v>12</v>
      </c>
      <c r="G108" s="152">
        <v>0.9909</v>
      </c>
      <c r="H108" s="153">
        <v>108902</v>
      </c>
      <c r="I108" s="62"/>
      <c r="J108" s="154"/>
      <c r="K108" s="155" t="s">
        <v>114</v>
      </c>
      <c r="L108" s="156">
        <v>6270</v>
      </c>
      <c r="M108" s="156">
        <v>74693</v>
      </c>
      <c r="N108" s="157">
        <f t="shared" si="2"/>
        <v>8.3943609173550399E-2</v>
      </c>
      <c r="O108" s="158">
        <v>0.82869999999999999</v>
      </c>
      <c r="P108" s="159"/>
      <c r="Q108" s="159"/>
      <c r="R108" s="159"/>
      <c r="S108" s="159"/>
      <c r="T108" s="159"/>
      <c r="U108" s="159"/>
      <c r="V108" s="159"/>
      <c r="W108" s="159"/>
      <c r="X108" s="159"/>
    </row>
    <row r="109" spans="1:24" ht="18">
      <c r="A109" s="203">
        <f t="shared" si="3"/>
        <v>18</v>
      </c>
      <c r="B109" s="142" t="s">
        <v>13</v>
      </c>
      <c r="C109" s="142">
        <v>21</v>
      </c>
      <c r="D109" s="142" t="s">
        <v>24</v>
      </c>
      <c r="E109" s="150" t="s">
        <v>137</v>
      </c>
      <c r="F109" s="186" t="s">
        <v>12</v>
      </c>
      <c r="G109" s="152">
        <v>0.98809999999999998</v>
      </c>
      <c r="H109" s="153">
        <v>108096</v>
      </c>
      <c r="I109" s="47"/>
      <c r="J109" s="161"/>
      <c r="K109" s="155" t="s">
        <v>114</v>
      </c>
      <c r="L109" s="156">
        <v>10183</v>
      </c>
      <c r="M109" s="156">
        <v>76784</v>
      </c>
      <c r="N109" s="157">
        <f t="shared" si="2"/>
        <v>0.13261877474473849</v>
      </c>
      <c r="O109" s="158">
        <v>0.61760000000000004</v>
      </c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ht="18">
      <c r="A110" s="203">
        <f t="shared" si="3"/>
        <v>19</v>
      </c>
      <c r="B110" s="142" t="s">
        <v>13</v>
      </c>
      <c r="C110" s="142">
        <v>15</v>
      </c>
      <c r="D110" s="142" t="s">
        <v>10</v>
      </c>
      <c r="E110" s="159" t="s">
        <v>138</v>
      </c>
      <c r="F110" s="186" t="s">
        <v>12</v>
      </c>
      <c r="G110" s="152">
        <v>0.98050000000000004</v>
      </c>
      <c r="H110" s="153">
        <v>90547</v>
      </c>
      <c r="I110" s="47"/>
      <c r="J110" s="154"/>
      <c r="K110" s="155" t="s">
        <v>114</v>
      </c>
      <c r="L110" s="156">
        <v>9636</v>
      </c>
      <c r="M110" s="156">
        <v>92802</v>
      </c>
      <c r="N110" s="157">
        <f t="shared" si="2"/>
        <v>0.10383396909549363</v>
      </c>
      <c r="O110" s="158">
        <v>0.51819999999999999</v>
      </c>
      <c r="P110" s="159"/>
      <c r="Q110" s="159"/>
      <c r="R110" s="159"/>
      <c r="S110" s="159"/>
      <c r="T110" s="159"/>
      <c r="U110" s="159"/>
      <c r="V110" s="159"/>
      <c r="W110" s="159"/>
      <c r="X110" s="159"/>
    </row>
    <row r="111" spans="1:24" ht="18">
      <c r="A111" s="203">
        <f t="shared" si="3"/>
        <v>20</v>
      </c>
      <c r="B111" s="142" t="s">
        <v>19</v>
      </c>
      <c r="C111" s="142">
        <v>71</v>
      </c>
      <c r="D111" s="142" t="s">
        <v>10</v>
      </c>
      <c r="E111" s="159" t="s">
        <v>139</v>
      </c>
      <c r="F111" s="186" t="s">
        <v>12</v>
      </c>
      <c r="G111" s="152">
        <v>0.98140000000000005</v>
      </c>
      <c r="H111" s="153">
        <v>85414</v>
      </c>
      <c r="I111" s="155"/>
      <c r="J111" s="154"/>
      <c r="K111" s="155" t="s">
        <v>114</v>
      </c>
      <c r="L111" s="187">
        <v>2262</v>
      </c>
      <c r="M111" s="156">
        <v>33357</v>
      </c>
      <c r="N111" s="157">
        <f t="shared" si="2"/>
        <v>6.7811853583955389E-2</v>
      </c>
      <c r="O111" s="158">
        <v>0.84389999999999998</v>
      </c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ht="18">
      <c r="A112" s="203">
        <f t="shared" si="3"/>
        <v>21</v>
      </c>
      <c r="B112" s="142" t="s">
        <v>19</v>
      </c>
      <c r="C112" s="142">
        <v>22</v>
      </c>
      <c r="D112" s="142" t="s">
        <v>10</v>
      </c>
      <c r="E112" s="150" t="s">
        <v>140</v>
      </c>
      <c r="F112" s="186" t="s">
        <v>12</v>
      </c>
      <c r="G112" s="152">
        <v>0.84370000000000001</v>
      </c>
      <c r="H112" s="153">
        <v>83382</v>
      </c>
      <c r="I112" s="155"/>
      <c r="J112" s="154"/>
      <c r="K112" s="155" t="s">
        <v>114</v>
      </c>
      <c r="L112" s="156">
        <v>4556</v>
      </c>
      <c r="M112" s="156">
        <v>28999</v>
      </c>
      <c r="N112" s="157">
        <f t="shared" si="2"/>
        <v>0.15710886582295941</v>
      </c>
      <c r="O112" s="158">
        <v>0.58230000000000004</v>
      </c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ht="18">
      <c r="A113" s="203">
        <f t="shared" si="3"/>
        <v>22</v>
      </c>
      <c r="B113" s="142" t="s">
        <v>13</v>
      </c>
      <c r="C113" s="142">
        <v>2</v>
      </c>
      <c r="D113" s="142" t="s">
        <v>10</v>
      </c>
      <c r="E113" s="159" t="s">
        <v>141</v>
      </c>
      <c r="F113" s="186" t="s">
        <v>12</v>
      </c>
      <c r="G113" s="152">
        <v>0.98640000000000005</v>
      </c>
      <c r="H113" s="153">
        <v>78058</v>
      </c>
      <c r="I113" s="47"/>
      <c r="J113" s="161"/>
      <c r="K113" s="155" t="s">
        <v>114</v>
      </c>
      <c r="L113" s="156">
        <v>13937</v>
      </c>
      <c r="M113" s="156">
        <v>75737</v>
      </c>
      <c r="N113" s="157">
        <f t="shared" si="2"/>
        <v>0.18401837939184282</v>
      </c>
      <c r="O113" s="158" t="s">
        <v>142</v>
      </c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ht="18">
      <c r="A114" s="203">
        <f t="shared" si="3"/>
        <v>23</v>
      </c>
      <c r="B114" s="142" t="s">
        <v>19</v>
      </c>
      <c r="C114" s="142">
        <v>69</v>
      </c>
      <c r="D114" s="142" t="s">
        <v>10</v>
      </c>
      <c r="E114" s="159" t="s">
        <v>143</v>
      </c>
      <c r="F114" s="186" t="s">
        <v>12</v>
      </c>
      <c r="G114" s="169">
        <v>0.98329999999999995</v>
      </c>
      <c r="H114" s="153">
        <v>68730</v>
      </c>
      <c r="I114" s="155"/>
      <c r="J114" s="154"/>
      <c r="K114" s="155" t="s">
        <v>114</v>
      </c>
      <c r="L114" s="187">
        <v>3471</v>
      </c>
      <c r="M114" s="156">
        <v>32021</v>
      </c>
      <c r="N114" s="157">
        <f t="shared" si="2"/>
        <v>0.10839761406576934</v>
      </c>
      <c r="O114" s="158">
        <v>0.62229999999999996</v>
      </c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ht="18">
      <c r="A115" s="203">
        <f t="shared" si="3"/>
        <v>24</v>
      </c>
      <c r="B115" s="142" t="s">
        <v>19</v>
      </c>
      <c r="C115" s="142">
        <v>112</v>
      </c>
      <c r="D115" s="142" t="s">
        <v>10</v>
      </c>
      <c r="E115" s="159" t="s">
        <v>144</v>
      </c>
      <c r="F115" s="186" t="s">
        <v>12</v>
      </c>
      <c r="G115" s="152">
        <v>0.98640000000000005</v>
      </c>
      <c r="H115" s="153">
        <v>46662</v>
      </c>
      <c r="I115" s="159"/>
      <c r="J115" s="154"/>
      <c r="K115" s="155" t="s">
        <v>114</v>
      </c>
      <c r="L115" s="187">
        <v>1906</v>
      </c>
      <c r="M115" s="156">
        <v>34932</v>
      </c>
      <c r="N115" s="157">
        <f t="shared" si="2"/>
        <v>5.4563151265315468E-2</v>
      </c>
      <c r="O115" s="158">
        <v>0.76859999999999995</v>
      </c>
      <c r="P115" s="159"/>
      <c r="Q115" s="159"/>
      <c r="R115" s="159"/>
      <c r="S115" s="159"/>
      <c r="T115" s="159"/>
      <c r="U115" s="159"/>
      <c r="V115" s="159"/>
      <c r="W115" s="159"/>
      <c r="X115" s="159"/>
    </row>
    <row r="116" spans="1:24" ht="18">
      <c r="A116" s="203">
        <f t="shared" si="3"/>
        <v>25</v>
      </c>
      <c r="B116" s="142" t="s">
        <v>19</v>
      </c>
      <c r="C116" s="142">
        <v>5</v>
      </c>
      <c r="D116" s="142" t="s">
        <v>10</v>
      </c>
      <c r="E116" s="159" t="s">
        <v>145</v>
      </c>
      <c r="F116" s="186" t="s">
        <v>12</v>
      </c>
      <c r="G116" s="169">
        <v>0.98809999999999998</v>
      </c>
      <c r="H116" s="153">
        <v>44364</v>
      </c>
      <c r="I116" s="171"/>
      <c r="J116" s="154"/>
      <c r="K116" s="155" t="s">
        <v>114</v>
      </c>
      <c r="L116" s="187">
        <v>5141</v>
      </c>
      <c r="M116" s="156">
        <v>25864</v>
      </c>
      <c r="N116" s="157">
        <f t="shared" si="2"/>
        <v>0.19877049180327869</v>
      </c>
      <c r="O116" s="158">
        <v>0.58609999999999995</v>
      </c>
      <c r="P116" s="159"/>
      <c r="Q116" s="159"/>
      <c r="R116" s="159"/>
      <c r="S116" s="159"/>
      <c r="T116" s="159"/>
      <c r="U116" s="159"/>
      <c r="V116" s="159"/>
      <c r="W116" s="159"/>
      <c r="X116" s="159"/>
    </row>
    <row r="117" spans="1:24" ht="18">
      <c r="A117" s="203">
        <f t="shared" si="3"/>
        <v>26</v>
      </c>
      <c r="B117" s="142" t="s">
        <v>19</v>
      </c>
      <c r="C117" s="142">
        <v>50</v>
      </c>
      <c r="D117" s="142" t="s">
        <v>24</v>
      </c>
      <c r="E117" s="159" t="s">
        <v>146</v>
      </c>
      <c r="F117" s="186" t="s">
        <v>12</v>
      </c>
      <c r="G117" s="169">
        <v>0.99429999999999996</v>
      </c>
      <c r="H117" s="153">
        <v>39230</v>
      </c>
      <c r="I117" s="159"/>
      <c r="J117" s="161"/>
      <c r="K117" s="155" t="s">
        <v>114</v>
      </c>
      <c r="L117" s="187">
        <v>5215</v>
      </c>
      <c r="M117" s="156">
        <v>25626</v>
      </c>
      <c r="N117" s="157">
        <f t="shared" si="2"/>
        <v>0.20350425349254664</v>
      </c>
      <c r="O117" s="158" t="s">
        <v>147</v>
      </c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1:24" ht="18">
      <c r="A118" s="203">
        <f t="shared" si="3"/>
        <v>27</v>
      </c>
      <c r="B118" s="142" t="s">
        <v>19</v>
      </c>
      <c r="C118" s="142">
        <v>80</v>
      </c>
      <c r="D118" s="142" t="s">
        <v>24</v>
      </c>
      <c r="E118" s="150" t="s">
        <v>148</v>
      </c>
      <c r="F118" s="186" t="s">
        <v>12</v>
      </c>
      <c r="G118" s="152">
        <v>0.98809999999999998</v>
      </c>
      <c r="H118" s="153">
        <v>38589</v>
      </c>
      <c r="I118" s="159"/>
      <c r="J118" s="161"/>
      <c r="K118" s="155" t="s">
        <v>114</v>
      </c>
      <c r="L118" s="156">
        <v>2823</v>
      </c>
      <c r="M118" s="156">
        <v>29754</v>
      </c>
      <c r="N118" s="157">
        <f t="shared" si="2"/>
        <v>9.487799959669288E-2</v>
      </c>
      <c r="O118" s="158">
        <v>0.64080000000000004</v>
      </c>
      <c r="P118" s="159"/>
      <c r="Q118" s="159"/>
      <c r="R118" s="159"/>
      <c r="S118" s="159"/>
      <c r="T118" s="159"/>
      <c r="U118" s="159"/>
      <c r="V118" s="159"/>
      <c r="W118" s="159"/>
      <c r="X118" s="159"/>
    </row>
    <row r="119" spans="1:24" ht="18">
      <c r="A119" s="203">
        <f t="shared" si="3"/>
        <v>28</v>
      </c>
      <c r="B119" s="142" t="s">
        <v>19</v>
      </c>
      <c r="C119" s="142">
        <v>81</v>
      </c>
      <c r="D119" s="142" t="s">
        <v>10</v>
      </c>
      <c r="E119" s="159" t="s">
        <v>149</v>
      </c>
      <c r="F119" s="186" t="s">
        <v>12</v>
      </c>
      <c r="G119" s="169">
        <v>0.98809999999999998</v>
      </c>
      <c r="H119" s="153">
        <v>38181</v>
      </c>
      <c r="I119" s="155"/>
      <c r="J119" s="154"/>
      <c r="K119" s="155" t="s">
        <v>114</v>
      </c>
      <c r="L119" s="187">
        <v>3187</v>
      </c>
      <c r="M119" s="156">
        <v>28756</v>
      </c>
      <c r="N119" s="157">
        <f t="shared" si="2"/>
        <v>0.11082904437334817</v>
      </c>
      <c r="O119" s="158">
        <v>0.50800000000000001</v>
      </c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ht="18">
      <c r="A120" s="203">
        <f t="shared" si="3"/>
        <v>29</v>
      </c>
      <c r="B120" s="142" t="s">
        <v>19</v>
      </c>
      <c r="C120" s="142">
        <v>95</v>
      </c>
      <c r="D120" s="142" t="s">
        <v>24</v>
      </c>
      <c r="E120" s="159" t="s">
        <v>150</v>
      </c>
      <c r="F120" s="186" t="s">
        <v>12</v>
      </c>
      <c r="G120" s="169">
        <v>0.98919999999999997</v>
      </c>
      <c r="H120" s="153">
        <v>32237</v>
      </c>
      <c r="I120" s="159"/>
      <c r="J120" s="154"/>
      <c r="K120" s="155" t="s">
        <v>114</v>
      </c>
      <c r="L120" s="187">
        <v>4145</v>
      </c>
      <c r="M120" s="156">
        <v>26206</v>
      </c>
      <c r="N120" s="157">
        <f t="shared" si="2"/>
        <v>0.15816988475921545</v>
      </c>
      <c r="O120" s="158">
        <v>0.72960000000000003</v>
      </c>
      <c r="P120" s="159"/>
      <c r="Q120" s="159"/>
      <c r="R120" s="159"/>
      <c r="S120" s="159"/>
      <c r="T120" s="159"/>
      <c r="U120" s="159"/>
      <c r="V120" s="159"/>
      <c r="W120" s="159"/>
      <c r="X120" s="159"/>
    </row>
    <row r="121" spans="1:24" ht="18">
      <c r="A121" s="203">
        <f t="shared" si="3"/>
        <v>30</v>
      </c>
      <c r="B121" s="142" t="s">
        <v>19</v>
      </c>
      <c r="C121" s="142">
        <v>122</v>
      </c>
      <c r="D121" s="142" t="s">
        <v>24</v>
      </c>
      <c r="E121" s="159" t="s">
        <v>151</v>
      </c>
      <c r="F121" s="186" t="s">
        <v>12</v>
      </c>
      <c r="G121" s="152">
        <v>0.99299999999999999</v>
      </c>
      <c r="H121" s="153">
        <v>29094</v>
      </c>
      <c r="I121" s="159"/>
      <c r="J121" s="154"/>
      <c r="K121" s="155" t="s">
        <v>114</v>
      </c>
      <c r="L121" s="187">
        <v>5720</v>
      </c>
      <c r="M121" s="156">
        <v>27196</v>
      </c>
      <c r="N121" s="157">
        <f t="shared" si="2"/>
        <v>0.21032504780114722</v>
      </c>
      <c r="O121" s="158" t="s">
        <v>152</v>
      </c>
      <c r="P121" s="159"/>
      <c r="Q121" s="159"/>
      <c r="R121" s="159"/>
      <c r="S121" s="159"/>
      <c r="T121" s="159"/>
      <c r="U121" s="159"/>
      <c r="V121" s="159"/>
      <c r="W121" s="159"/>
      <c r="X121" s="159"/>
    </row>
    <row r="122" spans="1:24" ht="18">
      <c r="A122" s="203">
        <f t="shared" si="3"/>
        <v>31</v>
      </c>
      <c r="B122" s="142" t="s">
        <v>19</v>
      </c>
      <c r="C122" s="142">
        <v>88</v>
      </c>
      <c r="D122" s="142" t="s">
        <v>10</v>
      </c>
      <c r="E122" s="159" t="s">
        <v>153</v>
      </c>
      <c r="F122" s="186" t="s">
        <v>12</v>
      </c>
      <c r="G122" s="169">
        <v>0.99160000000000004</v>
      </c>
      <c r="H122" s="153">
        <v>25799</v>
      </c>
      <c r="I122" s="159"/>
      <c r="J122" s="154"/>
      <c r="K122" s="155" t="s">
        <v>114</v>
      </c>
      <c r="L122" s="156">
        <v>2905</v>
      </c>
      <c r="M122" s="156">
        <v>29359</v>
      </c>
      <c r="N122" s="157">
        <f t="shared" si="2"/>
        <v>9.8947511836234209E-2</v>
      </c>
      <c r="O122" s="158">
        <v>0.71289999999999998</v>
      </c>
      <c r="P122" s="159"/>
      <c r="Q122" s="159"/>
      <c r="R122" s="159"/>
      <c r="S122" s="159"/>
      <c r="T122" s="159"/>
      <c r="U122" s="159"/>
      <c r="V122" s="159"/>
      <c r="W122" s="159"/>
      <c r="X122" s="159"/>
    </row>
    <row r="123" spans="1:24" ht="18">
      <c r="A123" s="203">
        <f t="shared" si="3"/>
        <v>32</v>
      </c>
      <c r="B123" s="142" t="s">
        <v>19</v>
      </c>
      <c r="C123" s="142">
        <v>38</v>
      </c>
      <c r="D123" s="142" t="s">
        <v>10</v>
      </c>
      <c r="E123" s="159" t="s">
        <v>154</v>
      </c>
      <c r="F123" s="186" t="s">
        <v>12</v>
      </c>
      <c r="G123" s="169">
        <v>0.9879</v>
      </c>
      <c r="H123" s="153">
        <v>25125</v>
      </c>
      <c r="I123" s="155"/>
      <c r="J123" s="154"/>
      <c r="K123" s="155" t="s">
        <v>114</v>
      </c>
      <c r="L123" s="187">
        <v>3527</v>
      </c>
      <c r="M123" s="156">
        <v>28272</v>
      </c>
      <c r="N123" s="157">
        <f t="shared" si="2"/>
        <v>0.1247524052065648</v>
      </c>
      <c r="O123" s="158">
        <v>0.57669999999999999</v>
      </c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ht="18">
      <c r="A124" s="203">
        <f t="shared" si="3"/>
        <v>33</v>
      </c>
      <c r="B124" s="142" t="s">
        <v>19</v>
      </c>
      <c r="C124" s="142">
        <v>7</v>
      </c>
      <c r="D124" s="142" t="s">
        <v>10</v>
      </c>
      <c r="E124" s="159" t="s">
        <v>155</v>
      </c>
      <c r="F124" s="186" t="s">
        <v>12</v>
      </c>
      <c r="G124" s="169">
        <v>0.99309999999999998</v>
      </c>
      <c r="H124" s="153">
        <v>23634</v>
      </c>
      <c r="I124" s="171"/>
      <c r="J124" s="154"/>
      <c r="K124" s="155" t="s">
        <v>114</v>
      </c>
      <c r="L124" s="187">
        <v>3911</v>
      </c>
      <c r="M124" s="156">
        <v>25031</v>
      </c>
      <c r="N124" s="157">
        <f t="shared" si="2"/>
        <v>0.15624625464424113</v>
      </c>
      <c r="O124" s="158" t="s">
        <v>156</v>
      </c>
      <c r="P124" s="159"/>
      <c r="Q124" s="159"/>
      <c r="R124" s="159"/>
      <c r="S124" s="159"/>
      <c r="T124" s="159"/>
      <c r="U124" s="159"/>
      <c r="V124" s="159"/>
      <c r="W124" s="159"/>
      <c r="X124" s="159"/>
    </row>
    <row r="125" spans="1:24" ht="18">
      <c r="A125" s="203">
        <f t="shared" si="3"/>
        <v>34</v>
      </c>
      <c r="B125" s="142" t="s">
        <v>19</v>
      </c>
      <c r="C125" s="142">
        <v>103</v>
      </c>
      <c r="D125" s="142" t="s">
        <v>24</v>
      </c>
      <c r="E125" s="150" t="s">
        <v>157</v>
      </c>
      <c r="F125" s="186" t="s">
        <v>12</v>
      </c>
      <c r="G125" s="152">
        <v>0.99160000000000004</v>
      </c>
      <c r="H125" s="153">
        <v>19399</v>
      </c>
      <c r="I125" s="159"/>
      <c r="J125" s="154"/>
      <c r="K125" s="155" t="s">
        <v>114</v>
      </c>
      <c r="L125" s="156">
        <v>2035</v>
      </c>
      <c r="M125" s="156">
        <v>22907</v>
      </c>
      <c r="N125" s="157">
        <f t="shared" si="2"/>
        <v>8.883747326144846E-2</v>
      </c>
      <c r="O125" s="158">
        <v>0.91200000000000003</v>
      </c>
      <c r="P125" s="159"/>
      <c r="Q125" s="159"/>
      <c r="R125" s="159"/>
      <c r="S125" s="159"/>
      <c r="T125" s="159"/>
      <c r="U125" s="159"/>
      <c r="V125" s="159"/>
      <c r="W125" s="159"/>
      <c r="X125" s="159"/>
    </row>
    <row r="126" spans="1:24" ht="18">
      <c r="A126" s="203">
        <f t="shared" si="3"/>
        <v>35</v>
      </c>
      <c r="B126" s="142" t="s">
        <v>19</v>
      </c>
      <c r="C126" s="142">
        <v>64</v>
      </c>
      <c r="D126" s="142" t="s">
        <v>24</v>
      </c>
      <c r="E126" s="159" t="s">
        <v>158</v>
      </c>
      <c r="F126" s="186" t="s">
        <v>12</v>
      </c>
      <c r="G126" s="152">
        <v>0.99490000000000001</v>
      </c>
      <c r="H126" s="153">
        <v>18599</v>
      </c>
      <c r="I126" s="155"/>
      <c r="J126" s="154"/>
      <c r="K126" s="155" t="s">
        <v>114</v>
      </c>
      <c r="L126" s="187">
        <v>7073</v>
      </c>
      <c r="M126" s="156">
        <v>26752</v>
      </c>
      <c r="N126" s="157">
        <f t="shared" si="2"/>
        <v>0.26439144736842107</v>
      </c>
      <c r="O126" s="158">
        <v>0.51929999999999998</v>
      </c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ht="18">
      <c r="A127" s="203">
        <f t="shared" si="3"/>
        <v>36</v>
      </c>
      <c r="B127" s="142" t="s">
        <v>19</v>
      </c>
      <c r="C127" s="142">
        <v>77</v>
      </c>
      <c r="D127" s="142" t="s">
        <v>24</v>
      </c>
      <c r="E127" s="150" t="s">
        <v>159</v>
      </c>
      <c r="F127" s="186" t="s">
        <v>12</v>
      </c>
      <c r="G127" s="152">
        <v>0.99039999999999995</v>
      </c>
      <c r="H127" s="153">
        <v>16349</v>
      </c>
      <c r="I127" s="159"/>
      <c r="J127" s="161"/>
      <c r="K127" s="155" t="s">
        <v>114</v>
      </c>
      <c r="L127" s="156">
        <v>4645</v>
      </c>
      <c r="M127" s="156">
        <v>32920</v>
      </c>
      <c r="N127" s="157">
        <f t="shared" si="2"/>
        <v>0.14109963547995139</v>
      </c>
      <c r="O127" s="158">
        <v>0.80969999999999998</v>
      </c>
      <c r="P127" s="159"/>
      <c r="Q127" s="159"/>
      <c r="R127" s="159"/>
      <c r="S127" s="159"/>
      <c r="T127" s="159"/>
      <c r="U127" s="159"/>
      <c r="V127" s="159"/>
      <c r="W127" s="159"/>
      <c r="X127" s="159"/>
    </row>
    <row r="128" spans="1:24" ht="18">
      <c r="B128" s="142"/>
      <c r="C128" s="142"/>
      <c r="D128" s="142"/>
      <c r="E128" s="188" t="s">
        <v>357</v>
      </c>
      <c r="F128" s="189"/>
      <c r="G128" s="176"/>
      <c r="H128" s="177">
        <f>SUM(H92:H127)</f>
        <v>4422451</v>
      </c>
      <c r="I128" s="159"/>
      <c r="J128" s="161"/>
      <c r="K128" s="155"/>
      <c r="L128" s="156"/>
      <c r="M128" s="156"/>
      <c r="N128" s="157"/>
      <c r="O128" s="158"/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:24" ht="18">
      <c r="B129" s="142"/>
      <c r="C129" s="142"/>
      <c r="D129" s="142"/>
      <c r="E129" s="150"/>
      <c r="F129" s="178"/>
      <c r="G129" s="179"/>
      <c r="H129" s="153"/>
      <c r="I129" s="159"/>
      <c r="J129" s="161"/>
      <c r="K129" s="155"/>
      <c r="L129" s="156"/>
      <c r="M129" s="156"/>
      <c r="N129" s="157"/>
      <c r="O129" s="158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ht="15.75">
      <c r="B130" s="142"/>
      <c r="C130" s="142"/>
      <c r="D130" s="142"/>
      <c r="E130" s="190" t="s">
        <v>358</v>
      </c>
      <c r="F130" s="183"/>
      <c r="G130" s="191"/>
      <c r="H130" s="192"/>
      <c r="I130" s="159"/>
      <c r="J130" s="161"/>
      <c r="K130" s="155"/>
      <c r="L130" s="156"/>
      <c r="M130" s="156"/>
      <c r="N130" s="157"/>
      <c r="O130" s="158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ht="18">
      <c r="A131" s="203">
        <v>1</v>
      </c>
      <c r="B131" s="142" t="s">
        <v>13</v>
      </c>
      <c r="C131" s="142">
        <v>22</v>
      </c>
      <c r="D131" s="142" t="s">
        <v>24</v>
      </c>
      <c r="E131" s="150" t="s">
        <v>160</v>
      </c>
      <c r="F131" s="186" t="s">
        <v>114</v>
      </c>
      <c r="G131" s="152">
        <v>0.5494</v>
      </c>
      <c r="H131" s="153">
        <v>269582</v>
      </c>
      <c r="I131" s="62"/>
      <c r="J131" s="161"/>
      <c r="K131" s="155" t="s">
        <v>12</v>
      </c>
      <c r="L131" s="156"/>
      <c r="M131" s="156">
        <v>92385</v>
      </c>
      <c r="N131" s="155"/>
      <c r="O131" s="158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ht="18">
      <c r="A132" s="203">
        <f>A131+1</f>
        <v>2</v>
      </c>
      <c r="B132" s="142" t="s">
        <v>13</v>
      </c>
      <c r="C132" s="142">
        <v>26</v>
      </c>
      <c r="D132" s="142" t="s">
        <v>24</v>
      </c>
      <c r="E132" s="150" t="s">
        <v>161</v>
      </c>
      <c r="F132" s="186" t="s">
        <v>114</v>
      </c>
      <c r="G132" s="152">
        <v>0.58430000000000004</v>
      </c>
      <c r="H132" s="153">
        <v>244232</v>
      </c>
      <c r="I132" s="62"/>
      <c r="J132" s="161"/>
      <c r="K132" s="155" t="s">
        <v>12</v>
      </c>
      <c r="L132" s="156"/>
      <c r="M132" s="156">
        <v>70159</v>
      </c>
      <c r="N132" s="155"/>
      <c r="O132" s="158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ht="18">
      <c r="A133" s="203">
        <f t="shared" ref="A133:A153" si="4">A132+1</f>
        <v>3</v>
      </c>
      <c r="B133" s="142" t="s">
        <v>19</v>
      </c>
      <c r="C133" s="142">
        <v>75</v>
      </c>
      <c r="D133" s="142" t="s">
        <v>10</v>
      </c>
      <c r="E133" s="150" t="s">
        <v>162</v>
      </c>
      <c r="F133" s="186" t="s">
        <v>114</v>
      </c>
      <c r="G133" s="152">
        <v>0.59409999999999996</v>
      </c>
      <c r="H133" s="153">
        <v>169805</v>
      </c>
      <c r="I133" s="159"/>
      <c r="J133" s="161"/>
      <c r="K133" s="155" t="s">
        <v>12</v>
      </c>
      <c r="L133" s="156"/>
      <c r="M133" s="156">
        <v>30893</v>
      </c>
      <c r="N133" s="155"/>
      <c r="O133" s="158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ht="18">
      <c r="A134" s="203">
        <f t="shared" si="4"/>
        <v>4</v>
      </c>
      <c r="B134" s="142" t="s">
        <v>13</v>
      </c>
      <c r="C134" s="142">
        <v>11</v>
      </c>
      <c r="D134" s="142" t="s">
        <v>24</v>
      </c>
      <c r="E134" s="159" t="s">
        <v>163</v>
      </c>
      <c r="F134" s="186" t="s">
        <v>114</v>
      </c>
      <c r="G134" s="152">
        <v>0.54690000000000005</v>
      </c>
      <c r="H134" s="153">
        <v>139257</v>
      </c>
      <c r="I134" s="47"/>
      <c r="J134" s="154"/>
      <c r="K134" s="155" t="s">
        <v>12</v>
      </c>
      <c r="L134" s="156"/>
      <c r="M134" s="156">
        <v>76614</v>
      </c>
      <c r="N134" s="155"/>
      <c r="O134" s="158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ht="18">
      <c r="A135" s="203">
        <f t="shared" si="4"/>
        <v>5</v>
      </c>
      <c r="B135" s="142" t="s">
        <v>13</v>
      </c>
      <c r="C135" s="142">
        <v>36</v>
      </c>
      <c r="D135" s="142" t="s">
        <v>24</v>
      </c>
      <c r="E135" s="159" t="s">
        <v>164</v>
      </c>
      <c r="F135" s="186" t="s">
        <v>114</v>
      </c>
      <c r="G135" s="152">
        <v>0.62160000000000004</v>
      </c>
      <c r="H135" s="153">
        <v>127765</v>
      </c>
      <c r="I135" s="62"/>
      <c r="J135" s="161"/>
      <c r="K135" s="155" t="s">
        <v>12</v>
      </c>
      <c r="L135" s="156"/>
      <c r="M135" s="156">
        <v>64277</v>
      </c>
      <c r="N135" s="155"/>
      <c r="O135" s="158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ht="18">
      <c r="A136" s="203">
        <f t="shared" si="4"/>
        <v>6</v>
      </c>
      <c r="B136" s="142" t="s">
        <v>19</v>
      </c>
      <c r="C136" s="142">
        <v>119</v>
      </c>
      <c r="D136" s="142" t="s">
        <v>24</v>
      </c>
      <c r="E136" s="159" t="s">
        <v>165</v>
      </c>
      <c r="F136" s="186" t="s">
        <v>114</v>
      </c>
      <c r="G136" s="169">
        <v>0.61099999999999999</v>
      </c>
      <c r="H136" s="153">
        <v>104169</v>
      </c>
      <c r="I136" s="159"/>
      <c r="J136" s="154"/>
      <c r="K136" s="155" t="s">
        <v>12</v>
      </c>
      <c r="L136" s="156"/>
      <c r="M136" s="156">
        <v>32071</v>
      </c>
      <c r="N136" s="155"/>
      <c r="O136" s="158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ht="18">
      <c r="A137" s="203">
        <f t="shared" si="4"/>
        <v>7</v>
      </c>
      <c r="B137" s="142" t="s">
        <v>13</v>
      </c>
      <c r="C137" s="142">
        <v>10</v>
      </c>
      <c r="D137" s="142" t="s">
        <v>24</v>
      </c>
      <c r="E137" s="159" t="s">
        <v>166</v>
      </c>
      <c r="F137" s="186" t="s">
        <v>114</v>
      </c>
      <c r="G137" s="152">
        <v>0.51290000000000002</v>
      </c>
      <c r="H137" s="153">
        <v>75583</v>
      </c>
      <c r="I137" s="62"/>
      <c r="J137" s="154"/>
      <c r="K137" s="155" t="s">
        <v>12</v>
      </c>
      <c r="L137" s="156"/>
      <c r="M137" s="156">
        <v>64809</v>
      </c>
      <c r="N137" s="155"/>
      <c r="O137" s="158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ht="18">
      <c r="A138" s="203">
        <f t="shared" si="4"/>
        <v>8</v>
      </c>
      <c r="B138" s="142" t="s">
        <v>19</v>
      </c>
      <c r="C138" s="142">
        <v>124</v>
      </c>
      <c r="D138" s="142" t="s">
        <v>10</v>
      </c>
      <c r="E138" s="159" t="s">
        <v>167</v>
      </c>
      <c r="F138" s="186" t="s">
        <v>114</v>
      </c>
      <c r="G138" s="152">
        <v>0.66259999999999997</v>
      </c>
      <c r="H138" s="153">
        <v>55029</v>
      </c>
      <c r="I138" s="159"/>
      <c r="J138" s="154"/>
      <c r="K138" s="155" t="s">
        <v>12</v>
      </c>
      <c r="L138" s="156"/>
      <c r="M138" s="156">
        <v>28494</v>
      </c>
      <c r="N138" s="155"/>
      <c r="O138" s="158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ht="18">
      <c r="A139" s="203">
        <f t="shared" si="4"/>
        <v>9</v>
      </c>
      <c r="B139" s="142" t="s">
        <v>19</v>
      </c>
      <c r="C139" s="142">
        <v>34</v>
      </c>
      <c r="D139" s="142" t="s">
        <v>10</v>
      </c>
      <c r="E139" s="159" t="s">
        <v>168</v>
      </c>
      <c r="F139" s="186" t="s">
        <v>114</v>
      </c>
      <c r="G139" s="152">
        <v>0.62670000000000003</v>
      </c>
      <c r="H139" s="153">
        <v>49497</v>
      </c>
      <c r="I139" s="159"/>
      <c r="J139" s="154"/>
      <c r="K139" s="155" t="s">
        <v>12</v>
      </c>
      <c r="L139" s="156"/>
      <c r="M139" s="156">
        <v>27754</v>
      </c>
      <c r="N139" s="155"/>
      <c r="O139" s="158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ht="18">
      <c r="A140" s="203">
        <f t="shared" si="4"/>
        <v>10</v>
      </c>
      <c r="B140" s="142" t="s">
        <v>19</v>
      </c>
      <c r="C140" s="142">
        <v>16</v>
      </c>
      <c r="D140" s="142" t="s">
        <v>10</v>
      </c>
      <c r="E140" s="150" t="s">
        <v>169</v>
      </c>
      <c r="F140" s="186" t="s">
        <v>114</v>
      </c>
      <c r="G140" s="152">
        <v>0.65339999999999998</v>
      </c>
      <c r="H140" s="153">
        <v>42919</v>
      </c>
      <c r="I140" s="155"/>
      <c r="J140" s="154"/>
      <c r="K140" s="155" t="s">
        <v>12</v>
      </c>
      <c r="L140" s="156"/>
      <c r="M140" s="156">
        <v>24671</v>
      </c>
      <c r="N140" s="155"/>
      <c r="O140" s="158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ht="18">
      <c r="A141" s="203">
        <f t="shared" si="4"/>
        <v>11</v>
      </c>
      <c r="B141" s="142" t="s">
        <v>19</v>
      </c>
      <c r="C141" s="142">
        <v>54</v>
      </c>
      <c r="D141" s="142" t="s">
        <v>24</v>
      </c>
      <c r="E141" s="159" t="s">
        <v>170</v>
      </c>
      <c r="F141" s="186" t="s">
        <v>114</v>
      </c>
      <c r="G141" s="169">
        <v>0.65869999999999995</v>
      </c>
      <c r="H141" s="153">
        <v>41427</v>
      </c>
      <c r="I141" s="155"/>
      <c r="J141" s="154"/>
      <c r="K141" s="155" t="s">
        <v>12</v>
      </c>
      <c r="L141" s="156"/>
      <c r="M141" s="156">
        <v>25073</v>
      </c>
      <c r="N141" s="155"/>
      <c r="O141" s="158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ht="18">
      <c r="A142" s="203">
        <f t="shared" si="4"/>
        <v>12</v>
      </c>
      <c r="B142" s="142" t="s">
        <v>19</v>
      </c>
      <c r="C142" s="142">
        <v>9</v>
      </c>
      <c r="D142" s="142" t="s">
        <v>10</v>
      </c>
      <c r="E142" s="159" t="s">
        <v>171</v>
      </c>
      <c r="F142" s="186" t="s">
        <v>114</v>
      </c>
      <c r="G142" s="169">
        <v>0.67869999999999997</v>
      </c>
      <c r="H142" s="153">
        <v>40986</v>
      </c>
      <c r="I142" s="159"/>
      <c r="J142" s="154"/>
      <c r="K142" s="155" t="s">
        <v>12</v>
      </c>
      <c r="L142" s="156"/>
      <c r="M142" s="156">
        <v>27553</v>
      </c>
      <c r="N142" s="155"/>
      <c r="O142" s="158"/>
      <c r="P142" s="159"/>
      <c r="Q142" s="159"/>
      <c r="R142" s="159"/>
      <c r="S142" s="159"/>
      <c r="T142" s="159"/>
      <c r="U142" s="159"/>
      <c r="V142" s="159"/>
      <c r="W142" s="159"/>
      <c r="X142" s="159"/>
    </row>
    <row r="143" spans="1:24" ht="18">
      <c r="A143" s="203">
        <f t="shared" si="4"/>
        <v>13</v>
      </c>
      <c r="B143" s="142" t="s">
        <v>19</v>
      </c>
      <c r="C143" s="142">
        <v>42</v>
      </c>
      <c r="D143" s="142" t="s">
        <v>24</v>
      </c>
      <c r="E143" s="159" t="s">
        <v>172</v>
      </c>
      <c r="F143" s="186" t="s">
        <v>114</v>
      </c>
      <c r="G143" s="169">
        <v>0.54520000000000002</v>
      </c>
      <c r="H143" s="153">
        <v>40148</v>
      </c>
      <c r="I143" s="155"/>
      <c r="J143" s="154"/>
      <c r="K143" s="155" t="s">
        <v>12</v>
      </c>
      <c r="L143" s="156"/>
      <c r="M143" s="156">
        <v>24024</v>
      </c>
      <c r="N143" s="155"/>
      <c r="O143" s="158"/>
      <c r="P143" s="155"/>
      <c r="Q143" s="155"/>
      <c r="R143" s="155"/>
      <c r="S143" s="155"/>
      <c r="T143" s="155"/>
      <c r="U143" s="155"/>
      <c r="V143" s="155"/>
      <c r="W143" s="155"/>
      <c r="X143" s="155"/>
    </row>
    <row r="144" spans="1:24" ht="18">
      <c r="A144" s="203">
        <f t="shared" si="4"/>
        <v>14</v>
      </c>
      <c r="B144" s="142" t="s">
        <v>19</v>
      </c>
      <c r="C144" s="142">
        <v>31</v>
      </c>
      <c r="D144" s="142" t="s">
        <v>24</v>
      </c>
      <c r="E144" s="159" t="s">
        <v>173</v>
      </c>
      <c r="F144" s="186" t="s">
        <v>114</v>
      </c>
      <c r="G144" s="169">
        <v>0.7712</v>
      </c>
      <c r="H144" s="153">
        <v>36871</v>
      </c>
      <c r="I144" s="155"/>
      <c r="J144" s="154"/>
      <c r="K144" s="155" t="s">
        <v>12</v>
      </c>
      <c r="L144" s="156"/>
      <c r="M144" s="156">
        <v>22414</v>
      </c>
      <c r="N144" s="155"/>
      <c r="O144" s="158"/>
      <c r="P144" s="155"/>
      <c r="Q144" s="155"/>
      <c r="R144" s="155"/>
      <c r="S144" s="155"/>
      <c r="T144" s="155"/>
      <c r="U144" s="155"/>
      <c r="V144" s="155"/>
      <c r="W144" s="155"/>
      <c r="X144" s="155"/>
    </row>
    <row r="145" spans="1:24" ht="18">
      <c r="A145" s="203">
        <f t="shared" si="4"/>
        <v>15</v>
      </c>
      <c r="B145" s="142" t="s">
        <v>19</v>
      </c>
      <c r="C145" s="142">
        <v>53</v>
      </c>
      <c r="D145" s="142" t="s">
        <v>10</v>
      </c>
      <c r="E145" s="159" t="s">
        <v>174</v>
      </c>
      <c r="F145" s="186" t="s">
        <v>114</v>
      </c>
      <c r="G145" s="152">
        <v>0.61439999999999995</v>
      </c>
      <c r="H145" s="153">
        <v>36214</v>
      </c>
      <c r="I145" s="155"/>
      <c r="J145" s="154"/>
      <c r="K145" s="155" t="s">
        <v>12</v>
      </c>
      <c r="L145" s="156"/>
      <c r="M145" s="156">
        <v>25861</v>
      </c>
      <c r="N145" s="155"/>
      <c r="O145" s="158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ht="18">
      <c r="A146" s="203">
        <f t="shared" si="4"/>
        <v>16</v>
      </c>
      <c r="B146" s="142" t="s">
        <v>19</v>
      </c>
      <c r="C146" s="142">
        <v>100</v>
      </c>
      <c r="D146" s="142" t="s">
        <v>10</v>
      </c>
      <c r="E146" s="159" t="s">
        <v>175</v>
      </c>
      <c r="F146" s="186" t="s">
        <v>114</v>
      </c>
      <c r="G146" s="152">
        <v>0.66779999999999995</v>
      </c>
      <c r="H146" s="153">
        <v>31145</v>
      </c>
      <c r="I146" s="155"/>
      <c r="J146" s="154"/>
      <c r="K146" s="155" t="s">
        <v>12</v>
      </c>
      <c r="L146" s="156"/>
      <c r="M146" s="156">
        <v>26649</v>
      </c>
      <c r="N146" s="155"/>
      <c r="O146" s="158"/>
      <c r="P146" s="155"/>
      <c r="Q146" s="155"/>
      <c r="R146" s="155"/>
      <c r="S146" s="155"/>
      <c r="T146" s="155"/>
      <c r="U146" s="155"/>
      <c r="V146" s="155"/>
      <c r="W146" s="155"/>
      <c r="X146" s="155"/>
    </row>
    <row r="147" spans="1:24" ht="18">
      <c r="A147" s="203">
        <f t="shared" si="4"/>
        <v>17</v>
      </c>
      <c r="B147" s="142" t="s">
        <v>19</v>
      </c>
      <c r="C147" s="142">
        <v>45</v>
      </c>
      <c r="D147" s="142" t="s">
        <v>10</v>
      </c>
      <c r="E147" s="159" t="s">
        <v>176</v>
      </c>
      <c r="F147" s="186" t="s">
        <v>114</v>
      </c>
      <c r="G147" s="169">
        <v>0.65669999999999995</v>
      </c>
      <c r="H147" s="153">
        <v>28588</v>
      </c>
      <c r="I147" s="155"/>
      <c r="J147" s="154"/>
      <c r="K147" s="155" t="s">
        <v>12</v>
      </c>
      <c r="L147" s="156"/>
      <c r="M147" s="156">
        <v>37569</v>
      </c>
      <c r="N147" s="155"/>
      <c r="O147" s="158"/>
      <c r="P147" s="155"/>
      <c r="Q147" s="155"/>
      <c r="R147" s="155"/>
      <c r="S147" s="155"/>
      <c r="T147" s="155"/>
      <c r="U147" s="155"/>
      <c r="V147" s="155"/>
      <c r="W147" s="155"/>
      <c r="X147" s="155"/>
    </row>
    <row r="148" spans="1:24" ht="18">
      <c r="A148" s="203">
        <f t="shared" si="4"/>
        <v>18</v>
      </c>
      <c r="B148" s="142" t="s">
        <v>19</v>
      </c>
      <c r="C148" s="142">
        <v>26</v>
      </c>
      <c r="D148" s="142" t="s">
        <v>10</v>
      </c>
      <c r="E148" s="150" t="s">
        <v>177</v>
      </c>
      <c r="F148" s="186" t="s">
        <v>114</v>
      </c>
      <c r="G148" s="169">
        <v>0.67769999999999997</v>
      </c>
      <c r="H148" s="153">
        <v>27592</v>
      </c>
      <c r="I148" s="155"/>
      <c r="J148" s="154"/>
      <c r="K148" s="155" t="s">
        <v>12</v>
      </c>
      <c r="L148" s="156"/>
      <c r="M148" s="156">
        <v>26102</v>
      </c>
      <c r="N148" s="155"/>
      <c r="O148" s="158"/>
      <c r="P148" s="155"/>
      <c r="Q148" s="155"/>
      <c r="R148" s="155"/>
      <c r="S148" s="155"/>
      <c r="T148" s="155"/>
      <c r="U148" s="155"/>
      <c r="V148" s="155"/>
      <c r="W148" s="155"/>
      <c r="X148" s="155"/>
    </row>
    <row r="149" spans="1:24" ht="18">
      <c r="A149" s="203">
        <f t="shared" si="4"/>
        <v>19</v>
      </c>
      <c r="B149" s="142" t="s">
        <v>19</v>
      </c>
      <c r="C149" s="142">
        <v>12</v>
      </c>
      <c r="D149" s="142" t="s">
        <v>24</v>
      </c>
      <c r="E149" s="159" t="s">
        <v>178</v>
      </c>
      <c r="F149" s="186" t="s">
        <v>114</v>
      </c>
      <c r="G149" s="152">
        <v>0.58309999999999995</v>
      </c>
      <c r="H149" s="153">
        <v>26894</v>
      </c>
      <c r="I149" s="155"/>
      <c r="J149" s="154"/>
      <c r="K149" s="155" t="s">
        <v>12</v>
      </c>
      <c r="L149" s="156"/>
      <c r="M149" s="156">
        <v>24510</v>
      </c>
      <c r="N149" s="155"/>
      <c r="O149" s="158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1:24" ht="18">
      <c r="A150" s="203">
        <f t="shared" si="4"/>
        <v>20</v>
      </c>
      <c r="B150" s="142" t="s">
        <v>19</v>
      </c>
      <c r="C150" s="142">
        <v>13</v>
      </c>
      <c r="D150" s="142" t="s">
        <v>10</v>
      </c>
      <c r="E150" s="159" t="s">
        <v>179</v>
      </c>
      <c r="F150" s="186" t="s">
        <v>114</v>
      </c>
      <c r="G150" s="169">
        <v>0.72389999999999999</v>
      </c>
      <c r="H150" s="153">
        <v>23400</v>
      </c>
      <c r="I150" s="155"/>
      <c r="J150" s="154"/>
      <c r="K150" s="155" t="s">
        <v>12</v>
      </c>
      <c r="L150" s="156"/>
      <c r="M150" s="156">
        <v>27279</v>
      </c>
      <c r="N150" s="155"/>
      <c r="O150" s="158"/>
      <c r="P150" s="155"/>
      <c r="Q150" s="155"/>
      <c r="R150" s="155"/>
      <c r="S150" s="155"/>
      <c r="T150" s="155"/>
      <c r="U150" s="155"/>
      <c r="V150" s="155"/>
      <c r="W150" s="155"/>
      <c r="X150" s="155"/>
    </row>
    <row r="151" spans="1:24" ht="18">
      <c r="A151" s="203">
        <f t="shared" si="4"/>
        <v>21</v>
      </c>
      <c r="B151" s="142" t="s">
        <v>19</v>
      </c>
      <c r="C151" s="164">
        <v>58</v>
      </c>
      <c r="D151" s="165" t="s">
        <v>10</v>
      </c>
      <c r="E151" s="159" t="s">
        <v>180</v>
      </c>
      <c r="F151" s="193" t="s">
        <v>114</v>
      </c>
      <c r="G151" s="167">
        <v>0.69720000000000004</v>
      </c>
      <c r="H151" s="153">
        <v>19464</v>
      </c>
      <c r="I151" s="159"/>
      <c r="J151" s="154"/>
      <c r="K151" s="164" t="s">
        <v>12</v>
      </c>
      <c r="L151" s="156"/>
      <c r="M151" s="156">
        <v>28893</v>
      </c>
      <c r="N151" s="168"/>
      <c r="O151" s="158"/>
      <c r="P151" s="159"/>
      <c r="Q151" s="159"/>
      <c r="R151" s="159"/>
      <c r="S151" s="159"/>
      <c r="T151" s="159"/>
      <c r="U151" s="159"/>
      <c r="V151" s="159"/>
      <c r="W151" s="159"/>
      <c r="X151" s="159"/>
    </row>
    <row r="152" spans="1:24" ht="18">
      <c r="A152" s="203">
        <f t="shared" si="4"/>
        <v>22</v>
      </c>
      <c r="B152" s="142" t="s">
        <v>19</v>
      </c>
      <c r="C152" s="142">
        <v>114</v>
      </c>
      <c r="D152" s="142" t="s">
        <v>10</v>
      </c>
      <c r="E152" s="159" t="s">
        <v>181</v>
      </c>
      <c r="F152" s="186" t="s">
        <v>114</v>
      </c>
      <c r="G152" s="169">
        <v>0.60629999999999995</v>
      </c>
      <c r="H152" s="153">
        <v>17252</v>
      </c>
      <c r="I152" s="159"/>
      <c r="J152" s="154"/>
      <c r="K152" s="155" t="s">
        <v>12</v>
      </c>
      <c r="L152" s="156"/>
      <c r="M152" s="156">
        <v>29177</v>
      </c>
      <c r="N152" s="155"/>
      <c r="O152" s="158"/>
      <c r="P152" s="159"/>
      <c r="Q152" s="159"/>
      <c r="R152" s="159"/>
      <c r="S152" s="159"/>
      <c r="T152" s="159"/>
      <c r="U152" s="159"/>
      <c r="V152" s="159"/>
      <c r="W152" s="159"/>
      <c r="X152" s="159"/>
    </row>
    <row r="153" spans="1:24" ht="18">
      <c r="A153" s="203">
        <f t="shared" si="4"/>
        <v>23</v>
      </c>
      <c r="B153" s="142" t="s">
        <v>19</v>
      </c>
      <c r="C153" s="142">
        <v>10</v>
      </c>
      <c r="D153" s="142" t="s">
        <v>10</v>
      </c>
      <c r="E153" s="150" t="s">
        <v>182</v>
      </c>
      <c r="F153" s="186" t="s">
        <v>114</v>
      </c>
      <c r="G153" s="152">
        <v>0.8115</v>
      </c>
      <c r="H153" s="153">
        <v>14150</v>
      </c>
      <c r="I153" s="155"/>
      <c r="J153" s="154"/>
      <c r="K153" s="155" t="s">
        <v>12</v>
      </c>
      <c r="L153" s="156"/>
      <c r="M153" s="156">
        <v>30151</v>
      </c>
      <c r="N153" s="155"/>
      <c r="O153" s="158"/>
      <c r="P153" s="155"/>
      <c r="Q153" s="155"/>
      <c r="R153" s="155"/>
      <c r="S153" s="155"/>
      <c r="T153" s="155"/>
      <c r="U153" s="155"/>
      <c r="V153" s="155"/>
      <c r="W153" s="155"/>
      <c r="X153" s="155"/>
    </row>
    <row r="154" spans="1:24" ht="18">
      <c r="B154" s="142"/>
      <c r="C154" s="142"/>
      <c r="D154" s="142"/>
      <c r="E154" s="188" t="s">
        <v>355</v>
      </c>
      <c r="F154" s="194"/>
      <c r="G154" s="195"/>
      <c r="H154" s="196">
        <f>SUM(H131:H153)</f>
        <v>1661969</v>
      </c>
      <c r="I154" s="155"/>
      <c r="J154" s="154"/>
      <c r="K154" s="155"/>
      <c r="L154" s="156"/>
      <c r="M154" s="156"/>
      <c r="N154" s="155"/>
      <c r="O154" s="158"/>
      <c r="P154" s="155"/>
      <c r="Q154" s="155"/>
      <c r="R154" s="155"/>
      <c r="S154" s="155"/>
      <c r="T154" s="155"/>
      <c r="U154" s="155"/>
      <c r="V154" s="155"/>
      <c r="W154" s="155"/>
      <c r="X154" s="155"/>
    </row>
    <row r="155" spans="1:24" ht="18">
      <c r="B155" s="142"/>
      <c r="C155" s="142"/>
      <c r="D155" s="142"/>
      <c r="E155" s="150"/>
      <c r="F155" s="178"/>
      <c r="G155" s="179"/>
      <c r="H155" s="197"/>
      <c r="I155" s="155"/>
      <c r="J155" s="154"/>
      <c r="K155" s="155"/>
      <c r="L155" s="156"/>
      <c r="M155" s="156"/>
      <c r="N155" s="155"/>
      <c r="O155" s="158"/>
      <c r="P155" s="155"/>
      <c r="Q155" s="155"/>
      <c r="R155" s="155"/>
      <c r="S155" s="155"/>
      <c r="T155" s="155"/>
      <c r="U155" s="155"/>
      <c r="V155" s="155"/>
      <c r="W155" s="155"/>
      <c r="X155" s="155"/>
    </row>
    <row r="156" spans="1:24" ht="15.75">
      <c r="B156" s="142"/>
      <c r="C156" s="142"/>
      <c r="D156" s="142"/>
      <c r="E156" s="190" t="s">
        <v>356</v>
      </c>
      <c r="F156" s="183"/>
      <c r="G156" s="191"/>
      <c r="H156" s="192"/>
      <c r="I156" s="155"/>
      <c r="J156" s="154"/>
      <c r="K156" s="155"/>
      <c r="L156" s="156"/>
      <c r="M156" s="156"/>
      <c r="N156" s="155"/>
      <c r="O156" s="158"/>
      <c r="P156" s="155"/>
      <c r="Q156" s="155"/>
      <c r="R156" s="155"/>
      <c r="S156" s="155"/>
      <c r="T156" s="155"/>
      <c r="U156" s="155"/>
      <c r="V156" s="155"/>
      <c r="W156" s="155"/>
      <c r="X156" s="155"/>
    </row>
    <row r="157" spans="1:24" ht="18">
      <c r="A157" s="203">
        <v>1</v>
      </c>
      <c r="B157" s="142" t="s">
        <v>19</v>
      </c>
      <c r="C157" s="142">
        <v>90</v>
      </c>
      <c r="D157" s="142" t="s">
        <v>24</v>
      </c>
      <c r="E157" s="159" t="s">
        <v>183</v>
      </c>
      <c r="F157" s="186" t="s">
        <v>114</v>
      </c>
      <c r="G157" s="169">
        <v>0.54490000000000005</v>
      </c>
      <c r="H157" s="153">
        <v>109028</v>
      </c>
      <c r="I157" s="155"/>
      <c r="J157" s="154"/>
      <c r="K157" s="155" t="s">
        <v>114</v>
      </c>
      <c r="L157" s="187">
        <v>2381</v>
      </c>
      <c r="M157" s="156">
        <v>24609</v>
      </c>
      <c r="N157" s="157">
        <f t="shared" ref="N157:N171" si="5">L157/M157</f>
        <v>9.6753220366532569E-2</v>
      </c>
      <c r="O157" s="158">
        <v>0.77739999999999998</v>
      </c>
      <c r="P157" s="155"/>
      <c r="Q157" s="155"/>
      <c r="R157" s="155"/>
      <c r="S157" s="155"/>
      <c r="T157" s="155"/>
      <c r="U157" s="155"/>
      <c r="V157" s="155"/>
      <c r="W157" s="155"/>
      <c r="X157" s="155"/>
    </row>
    <row r="158" spans="1:24" ht="18">
      <c r="A158" s="203">
        <f>A157+1</f>
        <v>2</v>
      </c>
      <c r="B158" s="142" t="s">
        <v>13</v>
      </c>
      <c r="C158" s="142">
        <v>17</v>
      </c>
      <c r="D158" s="142" t="s">
        <v>24</v>
      </c>
      <c r="E158" s="159" t="s">
        <v>184</v>
      </c>
      <c r="F158" s="186" t="s">
        <v>114</v>
      </c>
      <c r="G158" s="152">
        <v>0.53259999999999996</v>
      </c>
      <c r="H158" s="153">
        <v>87983</v>
      </c>
      <c r="I158" s="47"/>
      <c r="J158" s="154"/>
      <c r="K158" s="155" t="s">
        <v>114</v>
      </c>
      <c r="L158" s="156">
        <v>9711</v>
      </c>
      <c r="M158" s="156">
        <v>66793</v>
      </c>
      <c r="N158" s="157">
        <f t="shared" si="5"/>
        <v>0.14538948692228226</v>
      </c>
      <c r="O158" s="158" t="s">
        <v>185</v>
      </c>
      <c r="P158" s="159"/>
      <c r="Q158" s="159"/>
      <c r="R158" s="159"/>
      <c r="S158" s="159"/>
      <c r="T158" s="159"/>
      <c r="U158" s="159"/>
      <c r="V158" s="159"/>
      <c r="W158" s="159"/>
      <c r="X158" s="159"/>
    </row>
    <row r="159" spans="1:24" ht="18">
      <c r="A159" s="203">
        <f t="shared" ref="A159:A171" si="6">A158+1</f>
        <v>3</v>
      </c>
      <c r="B159" s="142" t="s">
        <v>19</v>
      </c>
      <c r="C159" s="142">
        <v>110</v>
      </c>
      <c r="D159" s="142" t="s">
        <v>10</v>
      </c>
      <c r="E159" s="159" t="s">
        <v>186</v>
      </c>
      <c r="F159" s="186" t="s">
        <v>114</v>
      </c>
      <c r="G159" s="169">
        <v>0.64990000000000003</v>
      </c>
      <c r="H159" s="153">
        <v>80749</v>
      </c>
      <c r="I159" s="159"/>
      <c r="J159" s="154"/>
      <c r="K159" s="155" t="s">
        <v>114</v>
      </c>
      <c r="L159" s="187">
        <v>3053</v>
      </c>
      <c r="M159" s="156">
        <v>29003</v>
      </c>
      <c r="N159" s="157">
        <f t="shared" si="5"/>
        <v>0.10526497258904251</v>
      </c>
      <c r="O159" s="158" t="s">
        <v>187</v>
      </c>
      <c r="P159" s="159"/>
      <c r="Q159" s="159"/>
      <c r="R159" s="159"/>
      <c r="S159" s="159"/>
      <c r="T159" s="159"/>
      <c r="U159" s="159"/>
      <c r="V159" s="159"/>
      <c r="W159" s="159"/>
      <c r="X159" s="159"/>
    </row>
    <row r="160" spans="1:24" ht="18">
      <c r="A160" s="203">
        <f t="shared" si="6"/>
        <v>4</v>
      </c>
      <c r="B160" s="142" t="s">
        <v>19</v>
      </c>
      <c r="C160" s="142">
        <v>94</v>
      </c>
      <c r="D160" s="142" t="s">
        <v>10</v>
      </c>
      <c r="E160" s="159" t="s">
        <v>188</v>
      </c>
      <c r="F160" s="186" t="s">
        <v>114</v>
      </c>
      <c r="G160" s="152">
        <v>0.6986</v>
      </c>
      <c r="H160" s="153">
        <v>76973</v>
      </c>
      <c r="I160" s="155"/>
      <c r="J160" s="154"/>
      <c r="K160" s="155" t="s">
        <v>114</v>
      </c>
      <c r="L160" s="187">
        <v>4190</v>
      </c>
      <c r="M160" s="156">
        <v>28908</v>
      </c>
      <c r="N160" s="157">
        <f t="shared" si="5"/>
        <v>0.14494257644942576</v>
      </c>
      <c r="O160" s="158">
        <v>0.59279999999999999</v>
      </c>
      <c r="P160" s="155"/>
      <c r="Q160" s="155"/>
      <c r="R160" s="155"/>
      <c r="S160" s="155"/>
      <c r="T160" s="155"/>
      <c r="U160" s="155"/>
      <c r="V160" s="155"/>
      <c r="W160" s="155"/>
      <c r="X160" s="155"/>
    </row>
    <row r="161" spans="1:24" ht="18">
      <c r="A161" s="203">
        <f t="shared" si="6"/>
        <v>5</v>
      </c>
      <c r="B161" s="142" t="s">
        <v>13</v>
      </c>
      <c r="C161" s="142">
        <v>7</v>
      </c>
      <c r="D161" s="142" t="s">
        <v>24</v>
      </c>
      <c r="E161" s="150" t="s">
        <v>189</v>
      </c>
      <c r="F161" s="186" t="s">
        <v>114</v>
      </c>
      <c r="G161" s="152">
        <v>0.61860000000000004</v>
      </c>
      <c r="H161" s="153">
        <v>71832</v>
      </c>
      <c r="I161" s="47"/>
      <c r="J161" s="154"/>
      <c r="K161" s="155" t="s">
        <v>114</v>
      </c>
      <c r="L161" s="156">
        <v>3868</v>
      </c>
      <c r="M161" s="156">
        <v>63841</v>
      </c>
      <c r="N161" s="157">
        <f t="shared" si="5"/>
        <v>6.0588023370561239E-2</v>
      </c>
      <c r="O161" s="158">
        <v>0.7107</v>
      </c>
      <c r="P161" s="159"/>
      <c r="Q161" s="159"/>
      <c r="R161" s="159"/>
      <c r="S161" s="159"/>
      <c r="T161" s="159"/>
      <c r="U161" s="159"/>
      <c r="V161" s="159"/>
      <c r="W161" s="159"/>
      <c r="X161" s="159"/>
    </row>
    <row r="162" spans="1:24" ht="18">
      <c r="A162" s="203">
        <f t="shared" si="6"/>
        <v>6</v>
      </c>
      <c r="B162" s="142" t="s">
        <v>19</v>
      </c>
      <c r="C162" s="142">
        <v>39</v>
      </c>
      <c r="D162" s="142" t="s">
        <v>10</v>
      </c>
      <c r="E162" s="159" t="s">
        <v>190</v>
      </c>
      <c r="F162" s="186" t="s">
        <v>114</v>
      </c>
      <c r="G162" s="169">
        <v>0.72489999999999999</v>
      </c>
      <c r="H162" s="153">
        <v>60400</v>
      </c>
      <c r="I162" s="155"/>
      <c r="J162" s="154"/>
      <c r="K162" s="155" t="s">
        <v>114</v>
      </c>
      <c r="L162" s="187">
        <v>4774</v>
      </c>
      <c r="M162" s="156">
        <v>26547</v>
      </c>
      <c r="N162" s="157">
        <f t="shared" si="5"/>
        <v>0.17983199608241987</v>
      </c>
      <c r="O162" s="158">
        <v>0.56830000000000003</v>
      </c>
      <c r="P162" s="155"/>
      <c r="Q162" s="155"/>
      <c r="R162" s="155"/>
      <c r="S162" s="155"/>
      <c r="T162" s="155"/>
      <c r="U162" s="155"/>
      <c r="V162" s="155"/>
      <c r="W162" s="155"/>
      <c r="X162" s="155"/>
    </row>
    <row r="163" spans="1:24" ht="18">
      <c r="A163" s="203">
        <f t="shared" si="6"/>
        <v>7</v>
      </c>
      <c r="B163" s="142" t="s">
        <v>19</v>
      </c>
      <c r="C163" s="142">
        <v>15</v>
      </c>
      <c r="D163" s="142" t="s">
        <v>10</v>
      </c>
      <c r="E163" s="159" t="s">
        <v>191</v>
      </c>
      <c r="F163" s="186" t="s">
        <v>114</v>
      </c>
      <c r="G163" s="169">
        <v>0.55630000000000002</v>
      </c>
      <c r="H163" s="153">
        <v>57320</v>
      </c>
      <c r="I163" s="155"/>
      <c r="J163" s="154"/>
      <c r="K163" s="155" t="s">
        <v>114</v>
      </c>
      <c r="L163" s="156">
        <v>990</v>
      </c>
      <c r="M163" s="156">
        <v>23358</v>
      </c>
      <c r="N163" s="157">
        <f t="shared" si="5"/>
        <v>4.2383765733367586E-2</v>
      </c>
      <c r="O163" s="158">
        <v>0.71619999999999995</v>
      </c>
      <c r="P163" s="155"/>
      <c r="Q163" s="155"/>
      <c r="R163" s="155"/>
      <c r="S163" s="155"/>
      <c r="T163" s="155"/>
      <c r="U163" s="155"/>
      <c r="V163" s="155"/>
      <c r="W163" s="155"/>
      <c r="X163" s="155"/>
    </row>
    <row r="164" spans="1:24" ht="18">
      <c r="A164" s="203">
        <f t="shared" si="6"/>
        <v>8</v>
      </c>
      <c r="B164" s="142" t="s">
        <v>19</v>
      </c>
      <c r="C164" s="142">
        <v>79</v>
      </c>
      <c r="D164" s="142" t="s">
        <v>24</v>
      </c>
      <c r="E164" s="150" t="s">
        <v>192</v>
      </c>
      <c r="F164" s="186" t="s">
        <v>114</v>
      </c>
      <c r="G164" s="152">
        <v>0.72960000000000003</v>
      </c>
      <c r="H164" s="153">
        <v>49785</v>
      </c>
      <c r="I164" s="159"/>
      <c r="J164" s="161"/>
      <c r="K164" s="155" t="s">
        <v>114</v>
      </c>
      <c r="L164" s="156">
        <v>4504</v>
      </c>
      <c r="M164" s="156">
        <v>41614</v>
      </c>
      <c r="N164" s="157">
        <f t="shared" si="5"/>
        <v>0.10823280626712165</v>
      </c>
      <c r="O164" s="158" t="s">
        <v>193</v>
      </c>
      <c r="P164" s="159"/>
      <c r="Q164" s="159"/>
      <c r="R164" s="159"/>
      <c r="S164" s="159"/>
      <c r="T164" s="159"/>
      <c r="U164" s="159"/>
      <c r="V164" s="159"/>
      <c r="W164" s="159"/>
      <c r="X164" s="159"/>
    </row>
    <row r="165" spans="1:24" ht="18">
      <c r="A165" s="203">
        <f t="shared" si="6"/>
        <v>9</v>
      </c>
      <c r="B165" s="142" t="s">
        <v>19</v>
      </c>
      <c r="C165" s="142">
        <v>89</v>
      </c>
      <c r="D165" s="142" t="s">
        <v>10</v>
      </c>
      <c r="E165" s="159" t="s">
        <v>194</v>
      </c>
      <c r="F165" s="186" t="s">
        <v>114</v>
      </c>
      <c r="G165" s="169">
        <v>0.622</v>
      </c>
      <c r="H165" s="153">
        <v>45002</v>
      </c>
      <c r="I165" s="159"/>
      <c r="J165" s="161"/>
      <c r="K165" s="155" t="s">
        <v>114</v>
      </c>
      <c r="L165" s="156">
        <v>2889</v>
      </c>
      <c r="M165" s="156">
        <v>27369</v>
      </c>
      <c r="N165" s="157">
        <f t="shared" si="5"/>
        <v>0.10555738243998684</v>
      </c>
      <c r="O165" s="158" t="s">
        <v>195</v>
      </c>
      <c r="P165" s="159"/>
      <c r="Q165" s="159"/>
      <c r="R165" s="159"/>
      <c r="S165" s="159"/>
      <c r="T165" s="159"/>
      <c r="U165" s="159"/>
      <c r="V165" s="159"/>
      <c r="W165" s="159"/>
      <c r="X165" s="159"/>
    </row>
    <row r="166" spans="1:24" ht="18">
      <c r="A166" s="203">
        <f t="shared" si="6"/>
        <v>10</v>
      </c>
      <c r="B166" s="142" t="s">
        <v>19</v>
      </c>
      <c r="C166" s="142">
        <v>96</v>
      </c>
      <c r="D166" s="142" t="s">
        <v>10</v>
      </c>
      <c r="E166" s="159" t="s">
        <v>198</v>
      </c>
      <c r="F166" s="186" t="s">
        <v>114</v>
      </c>
      <c r="G166" s="152">
        <v>0.75649999999999995</v>
      </c>
      <c r="H166" s="153">
        <v>30860</v>
      </c>
      <c r="I166" s="159"/>
      <c r="J166" s="154"/>
      <c r="K166" s="155" t="s">
        <v>114</v>
      </c>
      <c r="L166" s="187">
        <v>1733</v>
      </c>
      <c r="M166" s="156">
        <v>29887</v>
      </c>
      <c r="N166" s="157">
        <f t="shared" si="5"/>
        <v>5.7985077123833106E-2</v>
      </c>
      <c r="O166" s="158">
        <v>0.71089999999999998</v>
      </c>
      <c r="P166" s="159"/>
      <c r="Q166" s="159"/>
      <c r="R166" s="159"/>
      <c r="S166" s="159"/>
      <c r="T166" s="159"/>
      <c r="U166" s="159"/>
      <c r="V166" s="159"/>
      <c r="W166" s="159"/>
      <c r="X166" s="159"/>
    </row>
    <row r="167" spans="1:24" ht="18">
      <c r="A167" s="203">
        <f t="shared" si="6"/>
        <v>11</v>
      </c>
      <c r="B167" s="142" t="s">
        <v>19</v>
      </c>
      <c r="C167" s="142">
        <v>8</v>
      </c>
      <c r="D167" s="142" t="s">
        <v>10</v>
      </c>
      <c r="E167" s="159" t="s">
        <v>199</v>
      </c>
      <c r="F167" s="186" t="s">
        <v>114</v>
      </c>
      <c r="G167" s="152">
        <v>0.68300000000000005</v>
      </c>
      <c r="H167" s="153">
        <v>30298</v>
      </c>
      <c r="I167" s="159"/>
      <c r="J167" s="154"/>
      <c r="K167" s="155" t="s">
        <v>114</v>
      </c>
      <c r="L167" s="187">
        <v>5372</v>
      </c>
      <c r="M167" s="156">
        <v>27508</v>
      </c>
      <c r="N167" s="157">
        <f t="shared" si="5"/>
        <v>0.19528864330376619</v>
      </c>
      <c r="O167" s="158">
        <v>0.51339999999999997</v>
      </c>
      <c r="P167" s="159"/>
      <c r="Q167" s="159"/>
      <c r="R167" s="159"/>
      <c r="S167" s="159"/>
      <c r="T167" s="159"/>
      <c r="U167" s="159"/>
      <c r="V167" s="159"/>
      <c r="W167" s="159"/>
      <c r="X167" s="159"/>
    </row>
    <row r="168" spans="1:24" ht="18">
      <c r="A168" s="203">
        <f t="shared" si="6"/>
        <v>12</v>
      </c>
      <c r="B168" s="142" t="s">
        <v>19</v>
      </c>
      <c r="C168" s="142">
        <v>40</v>
      </c>
      <c r="D168" s="142" t="s">
        <v>10</v>
      </c>
      <c r="E168" s="159" t="s">
        <v>200</v>
      </c>
      <c r="F168" s="186" t="s">
        <v>114</v>
      </c>
      <c r="G168" s="169">
        <v>0.58699999999999997</v>
      </c>
      <c r="H168" s="153">
        <v>29265</v>
      </c>
      <c r="I168" s="155"/>
      <c r="J168" s="154"/>
      <c r="K168" s="155" t="s">
        <v>114</v>
      </c>
      <c r="L168" s="187">
        <v>2436</v>
      </c>
      <c r="M168" s="156">
        <v>26911</v>
      </c>
      <c r="N168" s="157">
        <f t="shared" si="5"/>
        <v>9.0520604957080752E-2</v>
      </c>
      <c r="O168" s="158">
        <v>0.72819999999999996</v>
      </c>
      <c r="P168" s="155"/>
      <c r="Q168" s="155"/>
      <c r="R168" s="155"/>
      <c r="S168" s="155"/>
      <c r="T168" s="155"/>
      <c r="U168" s="155"/>
      <c r="V168" s="155"/>
      <c r="W168" s="155"/>
      <c r="X168" s="155"/>
    </row>
    <row r="169" spans="1:24" ht="18">
      <c r="A169" s="203">
        <f t="shared" si="6"/>
        <v>13</v>
      </c>
      <c r="B169" s="142" t="s">
        <v>19</v>
      </c>
      <c r="C169" s="142">
        <v>37</v>
      </c>
      <c r="D169" s="142" t="s">
        <v>10</v>
      </c>
      <c r="E169" s="159" t="s">
        <v>201</v>
      </c>
      <c r="F169" s="186" t="s">
        <v>114</v>
      </c>
      <c r="G169" s="169">
        <v>0.69630000000000003</v>
      </c>
      <c r="H169" s="153">
        <v>24377</v>
      </c>
      <c r="I169" s="155"/>
      <c r="J169" s="154"/>
      <c r="K169" s="155" t="s">
        <v>114</v>
      </c>
      <c r="L169" s="187">
        <v>2177</v>
      </c>
      <c r="M169" s="156">
        <v>32961</v>
      </c>
      <c r="N169" s="157">
        <f t="shared" si="5"/>
        <v>6.604775340553988E-2</v>
      </c>
      <c r="O169" s="158">
        <v>0.65500000000000003</v>
      </c>
      <c r="P169" s="155"/>
      <c r="Q169" s="155"/>
      <c r="R169" s="155"/>
      <c r="S169" s="155"/>
      <c r="T169" s="155"/>
      <c r="U169" s="155"/>
      <c r="V169" s="155"/>
      <c r="W169" s="155"/>
      <c r="X169" s="155"/>
    </row>
    <row r="170" spans="1:24" ht="18">
      <c r="A170" s="203">
        <f t="shared" si="6"/>
        <v>14</v>
      </c>
      <c r="B170" s="142" t="s">
        <v>19</v>
      </c>
      <c r="C170" s="164">
        <v>57</v>
      </c>
      <c r="D170" s="165" t="s">
        <v>24</v>
      </c>
      <c r="E170" s="159" t="s">
        <v>202</v>
      </c>
      <c r="F170" s="193" t="s">
        <v>114</v>
      </c>
      <c r="G170" s="167">
        <v>0.76729999999999998</v>
      </c>
      <c r="H170" s="153">
        <v>23870</v>
      </c>
      <c r="I170" s="159"/>
      <c r="J170" s="154"/>
      <c r="K170" s="164" t="s">
        <v>114</v>
      </c>
      <c r="L170" s="156">
        <v>8368</v>
      </c>
      <c r="M170" s="156">
        <v>22708</v>
      </c>
      <c r="N170" s="157">
        <f t="shared" si="5"/>
        <v>0.36850449180905409</v>
      </c>
      <c r="O170" s="158">
        <v>0.58409999999999995</v>
      </c>
      <c r="P170" s="159"/>
      <c r="Q170" s="159"/>
      <c r="R170" s="159"/>
      <c r="S170" s="159"/>
      <c r="T170" s="159"/>
      <c r="U170" s="159"/>
      <c r="V170" s="159"/>
      <c r="W170" s="159"/>
      <c r="X170" s="159"/>
    </row>
    <row r="171" spans="1:24" ht="18">
      <c r="A171" s="203">
        <f t="shared" si="6"/>
        <v>15</v>
      </c>
      <c r="B171" s="142" t="s">
        <v>19</v>
      </c>
      <c r="C171" s="142">
        <v>121</v>
      </c>
      <c r="D171" s="142" t="s">
        <v>24</v>
      </c>
      <c r="E171" s="159" t="s">
        <v>203</v>
      </c>
      <c r="F171" s="186" t="s">
        <v>114</v>
      </c>
      <c r="G171" s="152">
        <v>0.61739999999999995</v>
      </c>
      <c r="H171" s="153">
        <v>3600</v>
      </c>
      <c r="I171" s="159"/>
      <c r="J171" s="154"/>
      <c r="K171" s="155" t="s">
        <v>114</v>
      </c>
      <c r="L171" s="187">
        <v>2549</v>
      </c>
      <c r="M171" s="156">
        <v>22112</v>
      </c>
      <c r="N171" s="157">
        <f t="shared" si="5"/>
        <v>0.11527677279305354</v>
      </c>
      <c r="O171" s="158">
        <v>0.59040000000000004</v>
      </c>
      <c r="P171" s="159"/>
      <c r="Q171" s="159"/>
      <c r="R171" s="159"/>
      <c r="S171" s="159"/>
      <c r="T171" s="159"/>
      <c r="U171" s="159"/>
      <c r="V171" s="159"/>
      <c r="W171" s="159"/>
      <c r="X171" s="159"/>
    </row>
    <row r="172" spans="1:24" ht="18">
      <c r="B172" s="142"/>
      <c r="C172" s="142"/>
      <c r="D172" s="188" t="s">
        <v>354</v>
      </c>
      <c r="E172" s="198"/>
      <c r="F172" s="194"/>
      <c r="G172" s="195"/>
      <c r="H172" s="177">
        <f>SUM(H157:H171)</f>
        <v>781342</v>
      </c>
      <c r="I172" s="159"/>
      <c r="J172" s="154"/>
      <c r="K172" s="155"/>
      <c r="L172" s="156"/>
      <c r="M172" s="156"/>
      <c r="N172" s="155"/>
      <c r="O172" s="158"/>
      <c r="P172" s="159"/>
      <c r="Q172" s="159"/>
      <c r="R172" s="159"/>
      <c r="S172" s="159"/>
      <c r="T172" s="159"/>
      <c r="U172" s="159"/>
      <c r="V172" s="159"/>
      <c r="W172" s="159"/>
      <c r="X172" s="159"/>
    </row>
    <row r="173" spans="1:24" ht="16.5" thickBot="1">
      <c r="B173" s="142"/>
      <c r="C173" s="142"/>
      <c r="D173" s="142"/>
      <c r="E173" s="150"/>
      <c r="F173" s="178"/>
      <c r="G173" s="179"/>
      <c r="H173" s="192"/>
      <c r="I173" s="199"/>
      <c r="J173" s="154"/>
      <c r="K173" s="155"/>
      <c r="L173" s="156"/>
      <c r="M173" s="156"/>
      <c r="N173" s="155"/>
      <c r="O173" s="158"/>
      <c r="P173" s="159"/>
      <c r="Q173" s="159"/>
      <c r="R173" s="159"/>
      <c r="S173" s="159"/>
      <c r="T173" s="159"/>
      <c r="U173" s="159"/>
      <c r="V173" s="159"/>
      <c r="W173" s="159"/>
      <c r="X173" s="159"/>
    </row>
    <row r="174" spans="1:24" ht="20.25">
      <c r="A174" s="203">
        <v>1</v>
      </c>
      <c r="B174" s="142" t="s">
        <v>13</v>
      </c>
      <c r="C174" s="142">
        <v>20</v>
      </c>
      <c r="D174" s="142" t="s">
        <v>10</v>
      </c>
      <c r="E174" s="150" t="s">
        <v>16</v>
      </c>
      <c r="F174" s="151" t="s">
        <v>12</v>
      </c>
      <c r="G174" s="152" t="s">
        <v>319</v>
      </c>
      <c r="H174" s="153">
        <v>199446</v>
      </c>
      <c r="I174" s="51"/>
      <c r="J174" s="161"/>
      <c r="K174" s="155" t="s">
        <v>12</v>
      </c>
      <c r="L174" s="156"/>
      <c r="M174" s="156">
        <v>81867</v>
      </c>
      <c r="N174" s="155"/>
      <c r="O174" s="158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4" ht="18.75" thickBot="1">
      <c r="A175" s="203">
        <f>A174+1</f>
        <v>2</v>
      </c>
      <c r="B175" s="142" t="s">
        <v>13</v>
      </c>
      <c r="C175" s="142">
        <v>6</v>
      </c>
      <c r="D175" s="142" t="s">
        <v>10</v>
      </c>
      <c r="E175" s="150" t="s">
        <v>116</v>
      </c>
      <c r="F175" s="186" t="s">
        <v>12</v>
      </c>
      <c r="G175" s="152" t="s">
        <v>330</v>
      </c>
      <c r="H175" s="153">
        <v>301452</v>
      </c>
      <c r="I175" s="62"/>
      <c r="J175" s="154"/>
      <c r="K175" s="155" t="s">
        <v>114</v>
      </c>
      <c r="L175" s="156">
        <v>9857</v>
      </c>
      <c r="M175" s="156">
        <v>75843</v>
      </c>
      <c r="N175" s="157">
        <f>L175/M175</f>
        <v>0.12996585050696835</v>
      </c>
      <c r="O175" s="158" t="s">
        <v>118</v>
      </c>
      <c r="P175" s="159"/>
      <c r="Q175" s="159"/>
      <c r="R175" s="159"/>
      <c r="S175" s="159"/>
      <c r="T175" s="159"/>
      <c r="U175" s="159"/>
      <c r="V175" s="159"/>
      <c r="W175" s="159"/>
      <c r="X175" s="159"/>
    </row>
    <row r="176" spans="1:24" ht="21" thickBot="1">
      <c r="A176" s="203">
        <f t="shared" ref="A176:A183" si="7">A175+1</f>
        <v>3</v>
      </c>
      <c r="B176" s="142" t="s">
        <v>19</v>
      </c>
      <c r="C176" s="142">
        <v>47</v>
      </c>
      <c r="D176" s="142" t="s">
        <v>10</v>
      </c>
      <c r="E176" s="159" t="s">
        <v>34</v>
      </c>
      <c r="F176" s="151" t="s">
        <v>12</v>
      </c>
      <c r="G176" s="152" t="s">
        <v>320</v>
      </c>
      <c r="H176" s="153">
        <v>57864</v>
      </c>
      <c r="I176" s="162"/>
      <c r="J176" s="154"/>
      <c r="K176" s="155" t="s">
        <v>12</v>
      </c>
      <c r="L176" s="156"/>
      <c r="M176" s="156">
        <v>30038</v>
      </c>
      <c r="N176" s="155"/>
      <c r="O176" s="158"/>
      <c r="P176" s="159"/>
      <c r="Q176" s="159"/>
      <c r="R176" s="159"/>
      <c r="S176" s="159"/>
      <c r="T176" s="159"/>
      <c r="U176" s="159"/>
      <c r="V176" s="159"/>
      <c r="W176" s="159"/>
      <c r="X176" s="159"/>
    </row>
    <row r="177" spans="1:24" ht="21" thickBot="1">
      <c r="A177" s="203">
        <f t="shared" si="7"/>
        <v>4</v>
      </c>
      <c r="B177" s="142" t="s">
        <v>19</v>
      </c>
      <c r="C177" s="142">
        <v>3</v>
      </c>
      <c r="D177" s="142" t="s">
        <v>10</v>
      </c>
      <c r="E177" s="159" t="s">
        <v>41</v>
      </c>
      <c r="F177" s="151" t="s">
        <v>12</v>
      </c>
      <c r="G177" s="169" t="s">
        <v>321</v>
      </c>
      <c r="H177" s="153">
        <v>46687</v>
      </c>
      <c r="I177" s="162"/>
      <c r="J177" s="154"/>
      <c r="K177" s="155" t="s">
        <v>12</v>
      </c>
      <c r="L177" s="156"/>
      <c r="M177" s="156">
        <v>31132</v>
      </c>
      <c r="N177" s="155"/>
      <c r="O177" s="158"/>
      <c r="P177" s="159"/>
      <c r="Q177" s="159"/>
      <c r="R177" s="159"/>
      <c r="S177" s="159"/>
      <c r="T177" s="159"/>
      <c r="U177" s="159"/>
      <c r="V177" s="159"/>
      <c r="W177" s="159"/>
      <c r="X177" s="159"/>
    </row>
    <row r="178" spans="1:24" ht="21" thickBot="1">
      <c r="A178" s="203">
        <f t="shared" si="7"/>
        <v>5</v>
      </c>
      <c r="B178" s="142" t="s">
        <v>19</v>
      </c>
      <c r="C178" s="142">
        <v>118</v>
      </c>
      <c r="D178" s="142" t="s">
        <v>10</v>
      </c>
      <c r="E178" s="159" t="s">
        <v>49</v>
      </c>
      <c r="F178" s="151" t="s">
        <v>12</v>
      </c>
      <c r="G178" s="169" t="s">
        <v>322</v>
      </c>
      <c r="H178" s="153">
        <v>39000</v>
      </c>
      <c r="I178" s="162"/>
      <c r="J178" s="154"/>
      <c r="K178" s="155" t="s">
        <v>12</v>
      </c>
      <c r="L178" s="156"/>
      <c r="M178" s="156">
        <v>53561</v>
      </c>
      <c r="N178" s="155"/>
      <c r="O178" s="158"/>
      <c r="P178" s="159"/>
      <c r="Q178" s="159"/>
      <c r="R178" s="159"/>
      <c r="S178" s="159"/>
      <c r="T178" s="159"/>
      <c r="U178" s="159"/>
      <c r="V178" s="159"/>
      <c r="W178" s="159"/>
      <c r="X178" s="159"/>
    </row>
    <row r="179" spans="1:24" ht="20.25">
      <c r="A179" s="203">
        <f t="shared" si="7"/>
        <v>6</v>
      </c>
      <c r="B179" s="142" t="s">
        <v>19</v>
      </c>
      <c r="C179" s="142">
        <v>4</v>
      </c>
      <c r="D179" s="142" t="s">
        <v>10</v>
      </c>
      <c r="E179" s="159" t="s">
        <v>53</v>
      </c>
      <c r="F179" s="151" t="s">
        <v>12</v>
      </c>
      <c r="G179" s="169" t="s">
        <v>323</v>
      </c>
      <c r="H179" s="153">
        <v>32823</v>
      </c>
      <c r="I179" s="162"/>
      <c r="J179" s="154"/>
      <c r="K179" s="155" t="s">
        <v>12</v>
      </c>
      <c r="L179" s="156"/>
      <c r="M179" s="156">
        <v>25840</v>
      </c>
      <c r="N179" s="155"/>
      <c r="O179" s="158"/>
      <c r="P179" s="159"/>
      <c r="Q179" s="159"/>
      <c r="R179" s="159"/>
      <c r="S179" s="159"/>
      <c r="T179" s="159"/>
      <c r="U179" s="159"/>
      <c r="V179" s="159"/>
      <c r="W179" s="159"/>
      <c r="X179" s="159"/>
    </row>
    <row r="180" spans="1:24" ht="20.25">
      <c r="A180" s="203">
        <f t="shared" si="7"/>
        <v>7</v>
      </c>
      <c r="B180" s="142" t="s">
        <v>19</v>
      </c>
      <c r="C180" s="142">
        <v>109</v>
      </c>
      <c r="D180" s="142" t="s">
        <v>24</v>
      </c>
      <c r="E180" s="159" t="s">
        <v>62</v>
      </c>
      <c r="F180" s="151" t="s">
        <v>12</v>
      </c>
      <c r="G180" s="152" t="s">
        <v>63</v>
      </c>
      <c r="H180" s="153">
        <v>24880</v>
      </c>
      <c r="I180" s="171"/>
      <c r="J180" s="154"/>
      <c r="K180" s="155" t="s">
        <v>12</v>
      </c>
      <c r="L180" s="156"/>
      <c r="M180" s="156">
        <v>23569</v>
      </c>
      <c r="N180" s="155"/>
      <c r="O180" s="158"/>
      <c r="P180" s="159"/>
      <c r="Q180" s="159"/>
      <c r="R180" s="159"/>
      <c r="S180" s="159"/>
      <c r="T180" s="159"/>
      <c r="U180" s="159"/>
      <c r="V180" s="159"/>
      <c r="W180" s="159"/>
      <c r="X180" s="159"/>
    </row>
    <row r="181" spans="1:24" ht="20.25">
      <c r="A181" s="203">
        <f t="shared" si="7"/>
        <v>8</v>
      </c>
      <c r="B181" s="142" t="s">
        <v>19</v>
      </c>
      <c r="C181" s="142">
        <v>25</v>
      </c>
      <c r="D181" s="142" t="s">
        <v>24</v>
      </c>
      <c r="E181" s="150" t="s">
        <v>92</v>
      </c>
      <c r="F181" s="151" t="s">
        <v>12</v>
      </c>
      <c r="G181" s="152" t="s">
        <v>324</v>
      </c>
      <c r="H181" s="153">
        <v>12439</v>
      </c>
      <c r="I181" s="155"/>
      <c r="J181" s="154"/>
      <c r="K181" s="155" t="s">
        <v>12</v>
      </c>
      <c r="L181" s="156"/>
      <c r="M181" s="156">
        <v>24874</v>
      </c>
      <c r="N181" s="155"/>
      <c r="O181" s="158"/>
      <c r="P181" s="155"/>
      <c r="Q181" s="155"/>
      <c r="R181" s="155"/>
      <c r="S181" s="155"/>
      <c r="T181" s="155"/>
      <c r="U181" s="155"/>
      <c r="V181" s="155"/>
      <c r="W181" s="155"/>
      <c r="X181" s="155"/>
    </row>
    <row r="182" spans="1:24" ht="20.25">
      <c r="A182" s="203">
        <f t="shared" si="7"/>
        <v>9</v>
      </c>
      <c r="B182" s="142" t="s">
        <v>19</v>
      </c>
      <c r="C182" s="142">
        <v>113</v>
      </c>
      <c r="D182" s="142" t="s">
        <v>24</v>
      </c>
      <c r="E182" s="159" t="s">
        <v>99</v>
      </c>
      <c r="F182" s="151" t="s">
        <v>12</v>
      </c>
      <c r="G182" s="152" t="s">
        <v>100</v>
      </c>
      <c r="H182" s="153">
        <v>9381</v>
      </c>
      <c r="I182" s="159"/>
      <c r="J182" s="154"/>
      <c r="K182" s="155" t="s">
        <v>12</v>
      </c>
      <c r="L182" s="156"/>
      <c r="M182" s="156">
        <v>21768</v>
      </c>
      <c r="N182" s="155"/>
      <c r="O182" s="158"/>
      <c r="P182" s="159"/>
      <c r="Q182" s="159"/>
      <c r="R182" s="159"/>
      <c r="S182" s="159"/>
      <c r="T182" s="159"/>
      <c r="U182" s="159"/>
      <c r="V182" s="159"/>
      <c r="W182" s="159"/>
      <c r="X182" s="159"/>
    </row>
    <row r="183" spans="1:24" ht="18">
      <c r="A183" s="203">
        <f t="shared" si="7"/>
        <v>10</v>
      </c>
      <c r="B183" s="142" t="s">
        <v>19</v>
      </c>
      <c r="C183" s="142">
        <v>116</v>
      </c>
      <c r="D183" s="142" t="s">
        <v>24</v>
      </c>
      <c r="E183" s="159" t="s">
        <v>196</v>
      </c>
      <c r="F183" s="186" t="s">
        <v>114</v>
      </c>
      <c r="G183" s="152" t="s">
        <v>197</v>
      </c>
      <c r="H183" s="153">
        <v>35390</v>
      </c>
      <c r="I183" s="159"/>
      <c r="J183" s="154"/>
      <c r="K183" s="155" t="s">
        <v>114</v>
      </c>
      <c r="L183" s="187">
        <v>1831</v>
      </c>
      <c r="M183" s="156">
        <v>29619</v>
      </c>
      <c r="N183" s="157">
        <f>L183/M183</f>
        <v>6.1818427360815692E-2</v>
      </c>
      <c r="O183" s="158">
        <v>0.69910000000000005</v>
      </c>
      <c r="P183" s="159"/>
      <c r="Q183" s="159"/>
      <c r="R183" s="159"/>
      <c r="S183" s="159"/>
      <c r="T183" s="159"/>
      <c r="U183" s="159"/>
      <c r="V183" s="159"/>
      <c r="W183" s="159"/>
      <c r="X183" s="159"/>
    </row>
    <row r="184" spans="1:24" ht="18">
      <c r="D184" s="188" t="s">
        <v>343</v>
      </c>
      <c r="E184" s="198"/>
      <c r="F184" s="194"/>
      <c r="G184" s="195"/>
      <c r="H184" s="177">
        <f>SUM(H174:H183)</f>
        <v>759362</v>
      </c>
    </row>
    <row r="186" spans="1:24" ht="18">
      <c r="D186" s="204">
        <f>A88</f>
        <v>86</v>
      </c>
      <c r="E186" s="200" t="s">
        <v>345</v>
      </c>
      <c r="F186" s="194"/>
      <c r="G186" s="200"/>
      <c r="H186" s="177">
        <f>H89</f>
        <v>3742526</v>
      </c>
      <c r="I186" s="211">
        <f>H186/D186</f>
        <v>43517.744186046511</v>
      </c>
    </row>
    <row r="187" spans="1:24" ht="18">
      <c r="D187" s="204">
        <f>A127</f>
        <v>36</v>
      </c>
      <c r="E187" s="201" t="s">
        <v>350</v>
      </c>
      <c r="F187" s="194"/>
      <c r="G187" s="200"/>
      <c r="H187" s="177">
        <f>H128</f>
        <v>4422451</v>
      </c>
      <c r="I187" s="211">
        <f t="shared" ref="I187:I191" si="8">H187/D187</f>
        <v>122845.86111111111</v>
      </c>
    </row>
    <row r="188" spans="1:24" ht="18">
      <c r="D188" s="204">
        <f>A153</f>
        <v>23</v>
      </c>
      <c r="E188" s="200" t="s">
        <v>351</v>
      </c>
      <c r="F188" s="200"/>
      <c r="G188" s="200"/>
      <c r="H188" s="177">
        <f>H154</f>
        <v>1661969</v>
      </c>
      <c r="I188" s="211">
        <f t="shared" si="8"/>
        <v>72259.521739130432</v>
      </c>
    </row>
    <row r="189" spans="1:24" ht="18">
      <c r="D189" s="204">
        <f>A171</f>
        <v>15</v>
      </c>
      <c r="E189" s="200" t="s">
        <v>352</v>
      </c>
      <c r="F189" s="200"/>
      <c r="G189" s="200"/>
      <c r="H189" s="177">
        <f>H172</f>
        <v>781342</v>
      </c>
      <c r="I189" s="211">
        <f t="shared" si="8"/>
        <v>52089.466666666667</v>
      </c>
    </row>
    <row r="190" spans="1:24" ht="18">
      <c r="D190" s="204">
        <f>A183</f>
        <v>10</v>
      </c>
      <c r="E190" s="200" t="s">
        <v>353</v>
      </c>
      <c r="F190" s="200"/>
      <c r="G190" s="200"/>
      <c r="H190" s="177">
        <f>H184</f>
        <v>759362</v>
      </c>
      <c r="I190" s="211">
        <f t="shared" si="8"/>
        <v>75936.2</v>
      </c>
    </row>
    <row r="191" spans="1:24" ht="18">
      <c r="D191" s="204">
        <f>SUM(D186:D190)</f>
        <v>170</v>
      </c>
      <c r="E191" s="200" t="s">
        <v>349</v>
      </c>
      <c r="F191" s="194" t="s">
        <v>258</v>
      </c>
      <c r="G191" s="198"/>
      <c r="H191" s="177">
        <f>SUM(H186:H190)</f>
        <v>11367650</v>
      </c>
      <c r="I191" s="211">
        <f t="shared" si="8"/>
        <v>66868.529411764699</v>
      </c>
    </row>
    <row r="193" spans="4:9" ht="18">
      <c r="D193" s="210">
        <f>D186/D$191</f>
        <v>0.50588235294117645</v>
      </c>
      <c r="E193" s="205" t="s">
        <v>345</v>
      </c>
      <c r="F193" s="206"/>
      <c r="G193" s="205"/>
      <c r="H193" s="207">
        <f>H186</f>
        <v>3742526</v>
      </c>
    </row>
    <row r="194" spans="4:9" ht="18">
      <c r="D194" s="210">
        <f t="shared" ref="D194:D197" si="9">D187/D$191</f>
        <v>0.21176470588235294</v>
      </c>
      <c r="E194" s="208" t="s">
        <v>363</v>
      </c>
      <c r="F194" s="206"/>
      <c r="G194" s="205"/>
      <c r="H194" s="207">
        <f t="shared" ref="H194:H197" si="10">H187</f>
        <v>4422451</v>
      </c>
    </row>
    <row r="195" spans="4:9" ht="18">
      <c r="D195" s="210">
        <f t="shared" si="9"/>
        <v>0.13529411764705881</v>
      </c>
      <c r="E195" s="205" t="s">
        <v>364</v>
      </c>
      <c r="F195" s="205"/>
      <c r="G195" s="205"/>
      <c r="H195" s="207">
        <f t="shared" si="10"/>
        <v>1661969</v>
      </c>
    </row>
    <row r="196" spans="4:9" ht="18">
      <c r="D196" s="210">
        <f t="shared" si="9"/>
        <v>8.8235294117647065E-2</v>
      </c>
      <c r="E196" s="205" t="s">
        <v>362</v>
      </c>
      <c r="F196" s="205"/>
      <c r="G196" s="205"/>
      <c r="H196" s="207">
        <f t="shared" si="10"/>
        <v>781342</v>
      </c>
    </row>
    <row r="197" spans="4:9" ht="18">
      <c r="D197" s="210">
        <f t="shared" si="9"/>
        <v>5.8823529411764705E-2</v>
      </c>
      <c r="E197" s="205" t="s">
        <v>353</v>
      </c>
      <c r="F197" s="205"/>
      <c r="G197" s="205"/>
      <c r="H197" s="207">
        <f t="shared" si="10"/>
        <v>759362</v>
      </c>
    </row>
    <row r="198" spans="4:9" ht="18">
      <c r="D198" s="210">
        <f>SUM(D193:D197)</f>
        <v>1</v>
      </c>
      <c r="E198" s="205" t="s">
        <v>349</v>
      </c>
      <c r="F198" s="206" t="s">
        <v>258</v>
      </c>
      <c r="G198" s="209"/>
      <c r="H198" s="207">
        <f>SUM(H193:H197)</f>
        <v>11367650</v>
      </c>
    </row>
    <row r="200" spans="4:9" ht="18">
      <c r="D200" s="210">
        <f>D193+D194</f>
        <v>0.71764705882352942</v>
      </c>
      <c r="E200" s="205" t="s">
        <v>365</v>
      </c>
      <c r="F200" s="206"/>
      <c r="G200" s="205"/>
      <c r="H200" s="207">
        <f>H193+H194</f>
        <v>8164977</v>
      </c>
      <c r="I200" s="211">
        <f>H200/(D186+D187)</f>
        <v>66926.040983606552</v>
      </c>
    </row>
    <row r="201" spans="4:9" ht="18">
      <c r="D201" s="210"/>
      <c r="E201" s="205"/>
      <c r="F201" s="206"/>
      <c r="G201" s="205"/>
      <c r="H201" s="207"/>
      <c r="I201" s="211"/>
    </row>
    <row r="202" spans="4:9" ht="18">
      <c r="D202" s="210">
        <f>D195</f>
        <v>0.13529411764705881</v>
      </c>
      <c r="E202" s="205" t="s">
        <v>364</v>
      </c>
      <c r="F202" s="206"/>
      <c r="G202" s="205"/>
      <c r="H202" s="207">
        <f>H195</f>
        <v>1661969</v>
      </c>
      <c r="I202" s="211">
        <f>H202/D188</f>
        <v>72259.521739130432</v>
      </c>
    </row>
    <row r="203" spans="4:9" ht="18">
      <c r="D203" s="210" t="s">
        <v>258</v>
      </c>
      <c r="E203" s="205" t="s">
        <v>258</v>
      </c>
      <c r="F203" s="205"/>
      <c r="G203" s="205"/>
      <c r="H203" s="207" t="s">
        <v>258</v>
      </c>
      <c r="I203" s="211"/>
    </row>
    <row r="204" spans="4:9" ht="18">
      <c r="D204" s="210">
        <f>D196</f>
        <v>8.8235294117647065E-2</v>
      </c>
      <c r="E204" s="205" t="s">
        <v>362</v>
      </c>
      <c r="F204" s="205"/>
      <c r="G204" s="205"/>
      <c r="H204" s="207">
        <f t="shared" ref="H204" si="11">H196</f>
        <v>781342</v>
      </c>
      <c r="I204" s="211">
        <f>H204/D189</f>
        <v>52089.466666666667</v>
      </c>
    </row>
    <row r="205" spans="4:9" ht="18">
      <c r="D205" s="210"/>
      <c r="E205" s="205"/>
      <c r="F205" s="205"/>
      <c r="G205" s="205"/>
      <c r="H205" s="207"/>
      <c r="I205" s="211"/>
    </row>
    <row r="206" spans="4:9" ht="18">
      <c r="D206" s="210">
        <f>D197</f>
        <v>5.8823529411764705E-2</v>
      </c>
      <c r="E206" s="205" t="s">
        <v>353</v>
      </c>
      <c r="F206" s="205"/>
      <c r="G206" s="205"/>
      <c r="H206" s="207">
        <f>H197</f>
        <v>759362</v>
      </c>
      <c r="I206" s="211">
        <f>H206/D190</f>
        <v>75936.2</v>
      </c>
    </row>
    <row r="207" spans="4:9" ht="18">
      <c r="D207" s="210"/>
      <c r="E207" s="205"/>
      <c r="F207" s="205"/>
      <c r="G207" s="205"/>
      <c r="H207" s="207"/>
      <c r="I207" s="211"/>
    </row>
    <row r="208" spans="4:9" ht="18">
      <c r="D208" s="210">
        <f>SUM(D200:D206)</f>
        <v>1</v>
      </c>
      <c r="E208" s="205" t="s">
        <v>349</v>
      </c>
      <c r="F208" s="206" t="s">
        <v>258</v>
      </c>
      <c r="G208" s="209"/>
      <c r="H208" s="207">
        <f>SUM(H200:H207)</f>
        <v>11367650</v>
      </c>
      <c r="I208" s="211"/>
    </row>
    <row r="209" spans="4:9">
      <c r="I209" s="211"/>
    </row>
    <row r="210" spans="4:9">
      <c r="I210" s="211"/>
    </row>
    <row r="211" spans="4:9" ht="31.5">
      <c r="D211" s="212" t="s">
        <v>366</v>
      </c>
      <c r="E211" s="212" t="s">
        <v>367</v>
      </c>
      <c r="F211" s="212" t="s">
        <v>374</v>
      </c>
      <c r="G211" s="212" t="s">
        <v>371</v>
      </c>
      <c r="H211" s="212" t="s">
        <v>372</v>
      </c>
    </row>
    <row r="212" spans="4:9" ht="18">
      <c r="D212" s="218">
        <f>D186</f>
        <v>86</v>
      </c>
      <c r="E212" s="221">
        <f>D193</f>
        <v>0.50588235294117645</v>
      </c>
      <c r="F212" s="224" t="s">
        <v>257</v>
      </c>
      <c r="G212" s="227">
        <f>H186</f>
        <v>3742526</v>
      </c>
      <c r="H212" s="227">
        <f>G212/D212</f>
        <v>43517.744186046511</v>
      </c>
    </row>
    <row r="213" spans="4:9" ht="18">
      <c r="D213" s="219">
        <f t="shared" ref="D213:D216" si="12">D187</f>
        <v>36</v>
      </c>
      <c r="E213" s="222">
        <f t="shared" ref="E213:E216" si="13">D194</f>
        <v>0.21176470588235294</v>
      </c>
      <c r="F213" s="219" t="s">
        <v>375</v>
      </c>
      <c r="G213" s="228">
        <f>H187</f>
        <v>4422451</v>
      </c>
      <c r="H213" s="228">
        <f>G213/D213</f>
        <v>122845.86111111111</v>
      </c>
    </row>
    <row r="214" spans="4:9" ht="18">
      <c r="D214" s="219">
        <f t="shared" si="12"/>
        <v>23</v>
      </c>
      <c r="E214" s="222">
        <f t="shared" si="13"/>
        <v>0.13529411764705881</v>
      </c>
      <c r="F214" s="225" t="s">
        <v>376</v>
      </c>
      <c r="G214" s="228">
        <f>H188</f>
        <v>1661969</v>
      </c>
      <c r="H214" s="228">
        <f>G214/D214</f>
        <v>72259.521739130432</v>
      </c>
    </row>
    <row r="215" spans="4:9" ht="18">
      <c r="D215" s="219">
        <f t="shared" si="12"/>
        <v>15</v>
      </c>
      <c r="E215" s="222">
        <f t="shared" si="13"/>
        <v>8.8235294117647065E-2</v>
      </c>
      <c r="F215" s="225" t="s">
        <v>369</v>
      </c>
      <c r="G215" s="228">
        <f>H189</f>
        <v>781342</v>
      </c>
      <c r="H215" s="228">
        <f>G215/D215</f>
        <v>52089.466666666667</v>
      </c>
    </row>
    <row r="216" spans="4:9" ht="18">
      <c r="D216" s="219">
        <f t="shared" si="12"/>
        <v>10</v>
      </c>
      <c r="E216" s="222">
        <f t="shared" si="13"/>
        <v>5.8823529411764705E-2</v>
      </c>
      <c r="F216" s="225" t="s">
        <v>370</v>
      </c>
      <c r="G216" s="228">
        <f>H190</f>
        <v>759362</v>
      </c>
      <c r="H216" s="228">
        <f>G216/D216</f>
        <v>75936.2</v>
      </c>
    </row>
    <row r="217" spans="4:9" ht="18">
      <c r="D217" s="220">
        <f>SUM(D212:D216)</f>
        <v>170</v>
      </c>
      <c r="E217" s="223">
        <f>SUM(E212:E216)</f>
        <v>1</v>
      </c>
      <c r="F217" s="226" t="s">
        <v>258</v>
      </c>
      <c r="G217" s="229">
        <f>SUM(G212:G216)</f>
        <v>11367650</v>
      </c>
      <c r="H217" s="229">
        <f>G217/D217</f>
        <v>66868.529411764699</v>
      </c>
    </row>
    <row r="218" spans="4:9">
      <c r="G218" s="230"/>
      <c r="H218" s="230"/>
    </row>
    <row r="219" spans="4:9" ht="31.5">
      <c r="D219" s="212" t="s">
        <v>366</v>
      </c>
      <c r="E219" s="212" t="s">
        <v>367</v>
      </c>
      <c r="F219" s="212" t="s">
        <v>373</v>
      </c>
      <c r="G219" s="212" t="s">
        <v>371</v>
      </c>
      <c r="H219" s="212" t="s">
        <v>372</v>
      </c>
    </row>
    <row r="220" spans="4:9" ht="18">
      <c r="D220" s="218">
        <f>D212+D213</f>
        <v>122</v>
      </c>
      <c r="E220" s="221">
        <f>(D212+D213)/D217</f>
        <v>0.71764705882352942</v>
      </c>
      <c r="F220" s="224" t="s">
        <v>12</v>
      </c>
      <c r="G220" s="227">
        <f>G212+G213</f>
        <v>8164977</v>
      </c>
      <c r="H220" s="227">
        <f>G220/D220</f>
        <v>66926.040983606552</v>
      </c>
    </row>
    <row r="221" spans="4:9" ht="18">
      <c r="D221" s="219">
        <f>D214+D215</f>
        <v>38</v>
      </c>
      <c r="E221" s="222">
        <f>D221/D217</f>
        <v>0.22352941176470589</v>
      </c>
      <c r="F221" s="219" t="s">
        <v>114</v>
      </c>
      <c r="G221" s="228">
        <f>G214+G215</f>
        <v>2443311</v>
      </c>
      <c r="H221" s="228">
        <f>G221/D221</f>
        <v>64297.65789473684</v>
      </c>
    </row>
    <row r="222" spans="4:9" ht="18">
      <c r="D222" s="219">
        <f>D216</f>
        <v>10</v>
      </c>
      <c r="E222" s="222">
        <f>E216</f>
        <v>5.8823529411764705E-2</v>
      </c>
      <c r="F222" s="225" t="s">
        <v>370</v>
      </c>
      <c r="G222" s="228">
        <f>G216</f>
        <v>759362</v>
      </c>
      <c r="H222" s="228">
        <f>G222/D222</f>
        <v>75936.2</v>
      </c>
    </row>
    <row r="223" spans="4:9" ht="18">
      <c r="D223" s="220">
        <f>SUM(D220:D222)</f>
        <v>170</v>
      </c>
      <c r="E223" s="223">
        <f>SUM(E220:E222)</f>
        <v>1</v>
      </c>
      <c r="F223" s="226" t="s">
        <v>258</v>
      </c>
      <c r="G223" s="229">
        <f>SUM(G220:G222)</f>
        <v>11367650</v>
      </c>
      <c r="H223" s="229">
        <f>G223/D223</f>
        <v>66868.529411764699</v>
      </c>
    </row>
    <row r="225" spans="4:8" ht="31.5">
      <c r="D225" s="212" t="s">
        <v>366</v>
      </c>
      <c r="E225" s="212" t="s">
        <v>367</v>
      </c>
      <c r="F225" s="212" t="s">
        <v>257</v>
      </c>
      <c r="G225" s="240" t="s">
        <v>371</v>
      </c>
      <c r="H225" s="212" t="s">
        <v>372</v>
      </c>
    </row>
    <row r="226" spans="4:8" ht="18">
      <c r="D226" s="218">
        <f>D217-D216-D215-D214</f>
        <v>122</v>
      </c>
      <c r="E226" s="221">
        <f>D226/D217</f>
        <v>0.71764705882352942</v>
      </c>
      <c r="F226" s="248" t="s">
        <v>377</v>
      </c>
      <c r="G226" s="227">
        <f>H200</f>
        <v>8164977</v>
      </c>
      <c r="H226" s="243">
        <f>G226/D226</f>
        <v>66926.040983606552</v>
      </c>
    </row>
    <row r="227" spans="4:8" ht="18">
      <c r="D227" s="220">
        <f>D217-D216-D215-D213</f>
        <v>109</v>
      </c>
      <c r="E227" s="223">
        <f>D227/D217</f>
        <v>0.64117647058823535</v>
      </c>
      <c r="F227" s="217" t="s">
        <v>378</v>
      </c>
      <c r="G227" s="229">
        <f>G217-G216-G215-G213</f>
        <v>5404495</v>
      </c>
      <c r="H227" s="247">
        <f>G227/D227</f>
        <v>49582.522935779816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9"/>
  <sheetViews>
    <sheetView workbookViewId="0">
      <selection sqref="A1:AM189"/>
    </sheetView>
  </sheetViews>
  <sheetFormatPr defaultRowHeight="18" customHeight="1"/>
  <cols>
    <col min="1" max="1" width="6.85546875" style="2" customWidth="1"/>
    <col min="2" max="2" width="5.85546875" style="2" customWidth="1"/>
    <col min="3" max="3" width="4.42578125" style="2" customWidth="1"/>
    <col min="4" max="4" width="20.42578125" style="7" customWidth="1"/>
    <col min="5" max="5" width="18.5703125" style="104" customWidth="1"/>
    <col min="6" max="6" width="17" style="9" customWidth="1"/>
    <col min="7" max="7" width="16.5703125" style="132" customWidth="1"/>
    <col min="8" max="8" width="20" customWidth="1"/>
    <col min="9" max="9" width="0.7109375" style="48" customWidth="1"/>
    <col min="10" max="10" width="19.42578125" style="3" customWidth="1"/>
    <col min="11" max="11" width="19.28515625" style="14" customWidth="1"/>
    <col min="12" max="12" width="13.5703125" style="12" customWidth="1"/>
    <col min="13" max="13" width="26.7109375" style="3" customWidth="1"/>
    <col min="14" max="14" width="19.28515625" style="13" customWidth="1"/>
    <col min="15" max="16384" width="9.140625" style="4"/>
  </cols>
  <sheetData>
    <row r="1" spans="1:32" s="67" customFormat="1" ht="18" customHeight="1">
      <c r="A1" s="74" t="s">
        <v>256</v>
      </c>
      <c r="B1" s="74" t="s">
        <v>1</v>
      </c>
      <c r="C1" s="74" t="s">
        <v>0</v>
      </c>
      <c r="D1" s="43" t="s">
        <v>2</v>
      </c>
      <c r="E1" s="67" t="s">
        <v>3</v>
      </c>
      <c r="F1" s="68" t="s">
        <v>4</v>
      </c>
      <c r="G1" s="128" t="s">
        <v>326</v>
      </c>
      <c r="H1" s="67" t="s">
        <v>325</v>
      </c>
      <c r="I1" s="69"/>
      <c r="J1" s="67" t="s">
        <v>204</v>
      </c>
      <c r="K1" s="70" t="s">
        <v>5</v>
      </c>
      <c r="L1" s="70" t="s">
        <v>6</v>
      </c>
      <c r="M1" s="67" t="s">
        <v>7</v>
      </c>
      <c r="N1" s="71" t="s">
        <v>8</v>
      </c>
    </row>
    <row r="2" spans="1:32" s="2" customFormat="1" ht="18" customHeight="1">
      <c r="C2" s="113"/>
      <c r="D2" s="113"/>
      <c r="E2" s="114" t="s">
        <v>329</v>
      </c>
      <c r="F2" s="115"/>
      <c r="G2" s="116"/>
      <c r="I2" s="44"/>
      <c r="K2" s="45"/>
      <c r="L2" s="45"/>
      <c r="N2" s="46"/>
    </row>
    <row r="3" spans="1:32" s="3" customFormat="1" ht="18" customHeight="1" thickBot="1">
      <c r="A3" s="2" t="s">
        <v>13</v>
      </c>
      <c r="B3" s="2">
        <v>13</v>
      </c>
      <c r="C3" s="2" t="s">
        <v>10</v>
      </c>
      <c r="D3" s="7" t="s">
        <v>11</v>
      </c>
      <c r="E3" s="111" t="s">
        <v>12</v>
      </c>
      <c r="F3" s="105">
        <v>0.98929999999999996</v>
      </c>
      <c r="G3" s="129">
        <v>242339</v>
      </c>
      <c r="H3" s="47"/>
      <c r="I3" s="48"/>
      <c r="J3" s="3" t="s">
        <v>12</v>
      </c>
      <c r="K3" s="14"/>
      <c r="L3" s="12">
        <v>70201</v>
      </c>
      <c r="M3" s="5"/>
      <c r="N3" s="1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8" customHeight="1" thickBot="1">
      <c r="A4" s="2" t="s">
        <v>13</v>
      </c>
      <c r="B4" s="2">
        <v>46</v>
      </c>
      <c r="C4" s="2" t="s">
        <v>10</v>
      </c>
      <c r="D4" s="7" t="s">
        <v>14</v>
      </c>
      <c r="E4" s="111" t="s">
        <v>12</v>
      </c>
      <c r="F4" s="105">
        <v>0.98860000000000003</v>
      </c>
      <c r="G4" s="129">
        <v>210808</v>
      </c>
      <c r="H4" s="49"/>
      <c r="I4" s="50"/>
      <c r="J4" s="3" t="s">
        <v>12</v>
      </c>
      <c r="K4" s="14"/>
      <c r="L4" s="12">
        <v>104685</v>
      </c>
      <c r="N4" s="1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3" customFormat="1" ht="18" customHeight="1" thickBot="1">
      <c r="A5" s="2" t="s">
        <v>13</v>
      </c>
      <c r="B5" s="2">
        <v>44</v>
      </c>
      <c r="C5" s="2" t="s">
        <v>10</v>
      </c>
      <c r="D5" s="4" t="s">
        <v>15</v>
      </c>
      <c r="E5" s="111" t="s">
        <v>12</v>
      </c>
      <c r="F5" s="105">
        <v>0.98129999999999995</v>
      </c>
      <c r="G5" s="129">
        <v>205424</v>
      </c>
      <c r="H5" s="51"/>
      <c r="I5" s="50"/>
      <c r="J5" s="3" t="s">
        <v>12</v>
      </c>
      <c r="K5" s="14"/>
      <c r="L5" s="12">
        <v>81436</v>
      </c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18" customHeight="1" thickBot="1">
      <c r="A6" s="2" t="s">
        <v>13</v>
      </c>
      <c r="B6" s="2">
        <v>20</v>
      </c>
      <c r="C6" s="2" t="s">
        <v>10</v>
      </c>
      <c r="D6" s="7" t="s">
        <v>16</v>
      </c>
      <c r="E6" s="111" t="s">
        <v>12</v>
      </c>
      <c r="F6" s="105" t="s">
        <v>319</v>
      </c>
      <c r="G6" s="129">
        <v>199446</v>
      </c>
      <c r="H6" s="51"/>
      <c r="I6" s="50"/>
      <c r="J6" s="3" t="s">
        <v>12</v>
      </c>
      <c r="K6" s="14"/>
      <c r="L6" s="12">
        <v>81867</v>
      </c>
      <c r="N6" s="13"/>
    </row>
    <row r="7" spans="1:32" s="3" customFormat="1" ht="18" customHeight="1" thickBot="1">
      <c r="A7" s="2" t="s">
        <v>13</v>
      </c>
      <c r="B7" s="2">
        <v>8</v>
      </c>
      <c r="C7" s="2" t="s">
        <v>10</v>
      </c>
      <c r="D7" s="7" t="s">
        <v>17</v>
      </c>
      <c r="E7" s="111" t="s">
        <v>12</v>
      </c>
      <c r="F7" s="105">
        <v>0.9859</v>
      </c>
      <c r="G7" s="129">
        <v>178090</v>
      </c>
      <c r="H7" s="51"/>
      <c r="I7" s="48"/>
      <c r="J7" s="3" t="s">
        <v>12</v>
      </c>
      <c r="K7" s="14"/>
      <c r="L7" s="12">
        <v>84287</v>
      </c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8" customHeight="1" thickBot="1">
      <c r="A8" s="2" t="s">
        <v>13</v>
      </c>
      <c r="B8" s="2">
        <v>1</v>
      </c>
      <c r="C8" s="2" t="s">
        <v>10</v>
      </c>
      <c r="D8" s="4" t="s">
        <v>18</v>
      </c>
      <c r="E8" s="111" t="s">
        <v>12</v>
      </c>
      <c r="F8" s="105">
        <v>0.99060000000000004</v>
      </c>
      <c r="G8" s="129">
        <v>135612</v>
      </c>
      <c r="H8" s="51"/>
      <c r="I8" s="50"/>
      <c r="J8" s="3" t="s">
        <v>12</v>
      </c>
      <c r="L8" s="12">
        <v>77766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8" customHeight="1" thickBot="1">
      <c r="A9" s="2" t="s">
        <v>19</v>
      </c>
      <c r="B9" s="2">
        <v>65</v>
      </c>
      <c r="C9" s="2" t="s">
        <v>10</v>
      </c>
      <c r="D9" s="4" t="s">
        <v>20</v>
      </c>
      <c r="E9" s="111" t="s">
        <v>12</v>
      </c>
      <c r="F9" s="105">
        <v>0.99390000000000001</v>
      </c>
      <c r="G9" s="129">
        <v>135249</v>
      </c>
      <c r="H9" s="53"/>
      <c r="J9" s="3" t="s">
        <v>12</v>
      </c>
      <c r="L9" s="12">
        <v>26088</v>
      </c>
    </row>
    <row r="10" spans="1:32" ht="18" customHeight="1" thickBot="1">
      <c r="A10" s="2" t="s">
        <v>13</v>
      </c>
      <c r="B10" s="2">
        <v>28</v>
      </c>
      <c r="C10" s="2" t="s">
        <v>10</v>
      </c>
      <c r="D10" s="7" t="s">
        <v>21</v>
      </c>
      <c r="E10" s="111" t="s">
        <v>12</v>
      </c>
      <c r="F10" s="105">
        <v>0.99319999999999997</v>
      </c>
      <c r="G10" s="129">
        <v>126659</v>
      </c>
      <c r="H10" s="51"/>
      <c r="J10" s="3" t="s">
        <v>12</v>
      </c>
      <c r="L10" s="12">
        <v>76641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 customHeight="1" thickBot="1">
      <c r="A11" s="2" t="s">
        <v>19</v>
      </c>
      <c r="B11" s="2">
        <v>2</v>
      </c>
      <c r="C11" s="2" t="s">
        <v>10</v>
      </c>
      <c r="D11" s="4" t="s">
        <v>22</v>
      </c>
      <c r="E11" s="111" t="s">
        <v>12</v>
      </c>
      <c r="F11" s="105">
        <v>0.98750000000000004</v>
      </c>
      <c r="G11" s="129">
        <v>121413</v>
      </c>
      <c r="H11" s="53"/>
      <c r="J11" s="3" t="s">
        <v>12</v>
      </c>
      <c r="L11" s="12">
        <v>30143</v>
      </c>
    </row>
    <row r="12" spans="1:32" ht="18" customHeight="1" thickBot="1">
      <c r="A12" s="2" t="s">
        <v>19</v>
      </c>
      <c r="B12" s="2">
        <v>6</v>
      </c>
      <c r="C12" s="2" t="s">
        <v>10</v>
      </c>
      <c r="D12" s="4" t="s">
        <v>23</v>
      </c>
      <c r="E12" s="111" t="s">
        <v>12</v>
      </c>
      <c r="F12" s="105">
        <v>0.99</v>
      </c>
      <c r="G12" s="129">
        <v>114295</v>
      </c>
      <c r="H12" s="53"/>
      <c r="J12" s="3" t="s">
        <v>12</v>
      </c>
      <c r="L12" s="12">
        <v>28571</v>
      </c>
    </row>
    <row r="13" spans="1:32" ht="18" customHeight="1" thickBot="1">
      <c r="A13" s="2" t="s">
        <v>13</v>
      </c>
      <c r="B13" s="2">
        <v>29</v>
      </c>
      <c r="C13" s="2" t="s">
        <v>24</v>
      </c>
      <c r="D13" s="7" t="s">
        <v>25</v>
      </c>
      <c r="E13" s="111" t="s">
        <v>12</v>
      </c>
      <c r="F13" s="105">
        <v>0.98089999999999999</v>
      </c>
      <c r="G13" s="129">
        <v>111651</v>
      </c>
      <c r="H13" s="54"/>
      <c r="J13" s="3" t="s">
        <v>12</v>
      </c>
      <c r="L13" s="12">
        <v>63192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 thickBot="1">
      <c r="A14" s="2" t="s">
        <v>19</v>
      </c>
      <c r="B14" s="2">
        <v>24</v>
      </c>
      <c r="C14" s="2" t="s">
        <v>10</v>
      </c>
      <c r="D14" s="7" t="s">
        <v>26</v>
      </c>
      <c r="E14" s="111" t="s">
        <v>12</v>
      </c>
      <c r="F14" s="105">
        <v>0.9879</v>
      </c>
      <c r="G14" s="129">
        <v>106844</v>
      </c>
      <c r="H14" s="55"/>
      <c r="J14" s="3" t="s">
        <v>12</v>
      </c>
      <c r="L14" s="12">
        <v>30581</v>
      </c>
      <c r="M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8" customHeight="1" thickBot="1">
      <c r="A15" s="2" t="s">
        <v>19</v>
      </c>
      <c r="B15" s="2">
        <v>107</v>
      </c>
      <c r="C15" s="2" t="s">
        <v>10</v>
      </c>
      <c r="D15" s="7" t="s">
        <v>27</v>
      </c>
      <c r="E15" s="111" t="s">
        <v>12</v>
      </c>
      <c r="F15" s="105">
        <v>0.99070000000000003</v>
      </c>
      <c r="G15" s="129">
        <v>92187</v>
      </c>
      <c r="H15" s="53"/>
      <c r="J15" s="3" t="s">
        <v>12</v>
      </c>
      <c r="L15" s="12">
        <v>30111</v>
      </c>
    </row>
    <row r="16" spans="1:32" ht="18" customHeight="1" thickBot="1">
      <c r="A16" s="2" t="s">
        <v>13</v>
      </c>
      <c r="B16" s="2">
        <v>35</v>
      </c>
      <c r="C16" s="2" t="s">
        <v>24</v>
      </c>
      <c r="D16" s="7" t="s">
        <v>28</v>
      </c>
      <c r="E16" s="111" t="s">
        <v>12</v>
      </c>
      <c r="F16" s="105">
        <v>0.98660000000000003</v>
      </c>
      <c r="G16" s="129">
        <v>85745</v>
      </c>
      <c r="H16" s="54"/>
      <c r="I16" s="50"/>
      <c r="J16" s="3" t="s">
        <v>12</v>
      </c>
      <c r="L16" s="12">
        <v>65660</v>
      </c>
    </row>
    <row r="17" spans="1:32" ht="18" customHeight="1" thickBot="1">
      <c r="A17" s="2" t="s">
        <v>19</v>
      </c>
      <c r="B17" s="16">
        <v>59</v>
      </c>
      <c r="C17" s="8" t="s">
        <v>24</v>
      </c>
      <c r="D17" s="4" t="s">
        <v>29</v>
      </c>
      <c r="E17" s="112" t="s">
        <v>12</v>
      </c>
      <c r="F17" s="106">
        <v>0.99019999999999997</v>
      </c>
      <c r="G17" s="129">
        <v>85031</v>
      </c>
      <c r="H17" s="53"/>
      <c r="J17" s="16" t="s">
        <v>12</v>
      </c>
      <c r="L17" s="12">
        <v>24800</v>
      </c>
      <c r="M17" s="17"/>
    </row>
    <row r="18" spans="1:32" ht="18" customHeight="1" thickBot="1">
      <c r="A18" s="2" t="s">
        <v>13</v>
      </c>
      <c r="B18" s="2">
        <v>39</v>
      </c>
      <c r="C18" s="2" t="s">
        <v>24</v>
      </c>
      <c r="D18" s="4" t="s">
        <v>30</v>
      </c>
      <c r="E18" s="111" t="s">
        <v>12</v>
      </c>
      <c r="F18" s="105">
        <v>0.98909999999999998</v>
      </c>
      <c r="G18" s="129">
        <v>72199</v>
      </c>
      <c r="H18" s="54"/>
      <c r="J18" s="3" t="s">
        <v>12</v>
      </c>
      <c r="L18" s="12">
        <v>67361</v>
      </c>
    </row>
    <row r="19" spans="1:32" ht="18" customHeight="1" thickBot="1">
      <c r="A19" s="2" t="s">
        <v>13</v>
      </c>
      <c r="B19" s="2">
        <v>40</v>
      </c>
      <c r="C19" s="2" t="s">
        <v>24</v>
      </c>
      <c r="D19" s="7" t="s">
        <v>31</v>
      </c>
      <c r="E19" s="111" t="s">
        <v>12</v>
      </c>
      <c r="F19" s="105">
        <v>0.99029999999999996</v>
      </c>
      <c r="G19" s="129">
        <v>65278</v>
      </c>
      <c r="H19" s="51"/>
      <c r="I19" s="50"/>
      <c r="J19" s="3" t="s">
        <v>12</v>
      </c>
      <c r="L19" s="12">
        <v>65794</v>
      </c>
    </row>
    <row r="20" spans="1:32" ht="18" customHeight="1" thickBot="1">
      <c r="A20" s="2" t="s">
        <v>13</v>
      </c>
      <c r="B20" s="2">
        <v>24</v>
      </c>
      <c r="C20" s="2" t="s">
        <v>10</v>
      </c>
      <c r="D20" s="4" t="s">
        <v>32</v>
      </c>
      <c r="E20" s="111" t="s">
        <v>12</v>
      </c>
      <c r="F20" s="105">
        <v>0.99</v>
      </c>
      <c r="G20" s="129">
        <v>64538</v>
      </c>
      <c r="H20" s="51"/>
      <c r="I20" s="50"/>
      <c r="J20" s="3" t="s">
        <v>12</v>
      </c>
      <c r="L20" s="12">
        <v>77370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8" customHeight="1" thickBot="1">
      <c r="A21" s="2" t="s">
        <v>19</v>
      </c>
      <c r="B21" s="2">
        <v>36</v>
      </c>
      <c r="C21" s="2" t="s">
        <v>10</v>
      </c>
      <c r="D21" s="7" t="s">
        <v>33</v>
      </c>
      <c r="E21" s="111" t="s">
        <v>12</v>
      </c>
      <c r="F21" s="105">
        <v>0.9869</v>
      </c>
      <c r="G21" s="129">
        <v>60454</v>
      </c>
      <c r="H21" s="53"/>
      <c r="J21" s="3" t="s">
        <v>12</v>
      </c>
      <c r="L21" s="12">
        <v>28563</v>
      </c>
    </row>
    <row r="22" spans="1:32" s="3" customFormat="1" ht="18" customHeight="1" thickBot="1">
      <c r="A22" s="2" t="s">
        <v>19</v>
      </c>
      <c r="B22" s="2">
        <v>47</v>
      </c>
      <c r="C22" s="2" t="s">
        <v>10</v>
      </c>
      <c r="D22" s="4" t="s">
        <v>34</v>
      </c>
      <c r="E22" s="111" t="s">
        <v>12</v>
      </c>
      <c r="F22" s="105" t="s">
        <v>320</v>
      </c>
      <c r="G22" s="129">
        <v>57864</v>
      </c>
      <c r="H22" s="53"/>
      <c r="I22" s="48"/>
      <c r="J22" s="3" t="s">
        <v>12</v>
      </c>
      <c r="K22" s="14"/>
      <c r="L22" s="12">
        <v>30038</v>
      </c>
      <c r="N22" s="1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3" customFormat="1" ht="18" customHeight="1" thickBot="1">
      <c r="A23" s="2" t="s">
        <v>19</v>
      </c>
      <c r="B23" s="2">
        <v>33</v>
      </c>
      <c r="C23" s="2" t="s">
        <v>10</v>
      </c>
      <c r="D23" s="4" t="s">
        <v>36</v>
      </c>
      <c r="E23" s="111" t="s">
        <v>12</v>
      </c>
      <c r="F23" s="107">
        <v>0.9929</v>
      </c>
      <c r="G23" s="129">
        <v>53009</v>
      </c>
      <c r="H23" s="55"/>
      <c r="I23" s="48"/>
      <c r="J23" s="3" t="s">
        <v>12</v>
      </c>
      <c r="K23" s="14"/>
      <c r="L23" s="12">
        <v>24892</v>
      </c>
      <c r="N23" s="13"/>
    </row>
    <row r="24" spans="1:32" s="3" customFormat="1" ht="18" customHeight="1" thickBot="1">
      <c r="A24" s="2" t="s">
        <v>13</v>
      </c>
      <c r="B24" s="2">
        <v>43</v>
      </c>
      <c r="C24" s="2" t="s">
        <v>10</v>
      </c>
      <c r="D24" s="4" t="s">
        <v>37</v>
      </c>
      <c r="E24" s="111" t="s">
        <v>12</v>
      </c>
      <c r="F24" s="105">
        <v>0.98160000000000003</v>
      </c>
      <c r="G24" s="129">
        <v>52469</v>
      </c>
      <c r="H24" s="54"/>
      <c r="I24" s="50"/>
      <c r="J24" s="3" t="s">
        <v>12</v>
      </c>
      <c r="K24" s="14"/>
      <c r="L24" s="12">
        <v>77662</v>
      </c>
      <c r="N24" s="1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3" customFormat="1" ht="18" customHeight="1" thickBot="1">
      <c r="A25" s="2" t="s">
        <v>19</v>
      </c>
      <c r="B25" s="2">
        <v>87</v>
      </c>
      <c r="C25" s="2" t="s">
        <v>10</v>
      </c>
      <c r="D25" s="4" t="s">
        <v>38</v>
      </c>
      <c r="E25" s="111" t="s">
        <v>12</v>
      </c>
      <c r="F25" s="107">
        <v>0.9909</v>
      </c>
      <c r="G25" s="129">
        <v>52344</v>
      </c>
      <c r="H25" s="53"/>
      <c r="I25" s="48"/>
      <c r="J25" s="3" t="s">
        <v>12</v>
      </c>
      <c r="K25" s="14"/>
      <c r="L25" s="12">
        <v>35185</v>
      </c>
      <c r="N25" s="1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3" customFormat="1" ht="18" customHeight="1" thickBot="1">
      <c r="A26" s="2" t="s">
        <v>19</v>
      </c>
      <c r="B26" s="2">
        <v>67</v>
      </c>
      <c r="C26" s="2" t="s">
        <v>10</v>
      </c>
      <c r="D26" s="4" t="s">
        <v>39</v>
      </c>
      <c r="E26" s="111" t="s">
        <v>12</v>
      </c>
      <c r="F26" s="105">
        <v>0.98870000000000002</v>
      </c>
      <c r="G26" s="129">
        <v>50260</v>
      </c>
      <c r="H26" s="53"/>
      <c r="I26" s="48"/>
      <c r="J26" s="3" t="s">
        <v>12</v>
      </c>
      <c r="K26" s="14"/>
      <c r="L26" s="12">
        <v>26996</v>
      </c>
      <c r="N26" s="1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3" customFormat="1" ht="18" customHeight="1" thickBot="1">
      <c r="A27" s="2" t="s">
        <v>13</v>
      </c>
      <c r="B27" s="2">
        <v>18</v>
      </c>
      <c r="C27" s="2" t="s">
        <v>10</v>
      </c>
      <c r="D27" s="4" t="s">
        <v>40</v>
      </c>
      <c r="E27" s="111" t="s">
        <v>12</v>
      </c>
      <c r="F27" s="105">
        <v>0.9909</v>
      </c>
      <c r="G27" s="129">
        <v>48784</v>
      </c>
      <c r="H27" s="51"/>
      <c r="I27" s="48"/>
      <c r="J27" s="3" t="s">
        <v>12</v>
      </c>
      <c r="K27" s="14"/>
      <c r="L27" s="12">
        <v>72499</v>
      </c>
      <c r="M27" s="5"/>
      <c r="N27" s="1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3" customFormat="1" ht="18" customHeight="1" thickBot="1">
      <c r="A28" s="2" t="s">
        <v>19</v>
      </c>
      <c r="B28" s="2">
        <v>3</v>
      </c>
      <c r="C28" s="2" t="s">
        <v>10</v>
      </c>
      <c r="D28" s="4" t="s">
        <v>41</v>
      </c>
      <c r="E28" s="111" t="s">
        <v>12</v>
      </c>
      <c r="F28" s="107" t="s">
        <v>321</v>
      </c>
      <c r="G28" s="129">
        <v>46687</v>
      </c>
      <c r="H28" s="53"/>
      <c r="I28" s="48"/>
      <c r="J28" s="3" t="s">
        <v>12</v>
      </c>
      <c r="K28" s="14"/>
      <c r="L28" s="12">
        <v>31132</v>
      </c>
      <c r="N28" s="1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3" customFormat="1" ht="18" customHeight="1" thickBot="1">
      <c r="A29" s="2" t="s">
        <v>19</v>
      </c>
      <c r="B29" s="2">
        <v>74</v>
      </c>
      <c r="C29" s="2" t="s">
        <v>24</v>
      </c>
      <c r="D29" s="7" t="s">
        <v>42</v>
      </c>
      <c r="E29" s="111" t="s">
        <v>12</v>
      </c>
      <c r="F29" s="105">
        <v>0.98939999999999995</v>
      </c>
      <c r="G29" s="129">
        <v>45730</v>
      </c>
      <c r="H29" s="53"/>
      <c r="I29" s="50"/>
      <c r="J29" s="3" t="s">
        <v>12</v>
      </c>
      <c r="K29" s="14"/>
      <c r="L29" s="12">
        <v>23507</v>
      </c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3" customFormat="1" ht="18" customHeight="1" thickBot="1">
      <c r="A30" s="2" t="s">
        <v>19</v>
      </c>
      <c r="B30" s="2">
        <v>72</v>
      </c>
      <c r="C30" s="2" t="s">
        <v>24</v>
      </c>
      <c r="D30" s="7" t="s">
        <v>43</v>
      </c>
      <c r="E30" s="111" t="s">
        <v>12</v>
      </c>
      <c r="F30" s="105">
        <v>0.98480000000000001</v>
      </c>
      <c r="G30" s="129">
        <v>45493</v>
      </c>
      <c r="H30" s="53"/>
      <c r="I30" s="50"/>
      <c r="J30" s="3" t="s">
        <v>12</v>
      </c>
      <c r="K30" s="14"/>
      <c r="L30" s="12">
        <v>35185</v>
      </c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3" customFormat="1" ht="18" customHeight="1" thickBot="1">
      <c r="A31" s="2" t="s">
        <v>19</v>
      </c>
      <c r="B31" s="2">
        <v>115</v>
      </c>
      <c r="C31" s="2" t="s">
        <v>10</v>
      </c>
      <c r="D31" s="4" t="s">
        <v>44</v>
      </c>
      <c r="E31" s="111" t="s">
        <v>12</v>
      </c>
      <c r="F31" s="107">
        <v>0.98140000000000005</v>
      </c>
      <c r="G31" s="129">
        <v>43404</v>
      </c>
      <c r="H31" s="53"/>
      <c r="I31" s="48"/>
      <c r="J31" s="3" t="s">
        <v>12</v>
      </c>
      <c r="K31" s="14"/>
      <c r="L31" s="12">
        <v>30195</v>
      </c>
      <c r="N31" s="1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3" customFormat="1" ht="18" customHeight="1" thickBot="1">
      <c r="A32" s="2" t="s">
        <v>13</v>
      </c>
      <c r="B32" s="2">
        <v>27</v>
      </c>
      <c r="C32" s="2" t="s">
        <v>24</v>
      </c>
      <c r="D32" s="4" t="s">
        <v>45</v>
      </c>
      <c r="E32" s="111" t="s">
        <v>12</v>
      </c>
      <c r="F32" s="105">
        <v>0.98360000000000003</v>
      </c>
      <c r="G32" s="129">
        <v>42249</v>
      </c>
      <c r="H32" s="54"/>
      <c r="I32" s="50"/>
      <c r="J32" s="3" t="s">
        <v>12</v>
      </c>
      <c r="K32" s="14"/>
      <c r="L32" s="12">
        <v>70206</v>
      </c>
      <c r="N32" s="13"/>
    </row>
    <row r="33" spans="1:32" ht="18" customHeight="1" thickBot="1">
      <c r="A33" s="2" t="s">
        <v>19</v>
      </c>
      <c r="B33" s="2">
        <v>66</v>
      </c>
      <c r="C33" s="2" t="s">
        <v>24</v>
      </c>
      <c r="D33" s="4" t="s">
        <v>46</v>
      </c>
      <c r="E33" s="111" t="s">
        <v>12</v>
      </c>
      <c r="F33" s="105">
        <v>0.99280000000000002</v>
      </c>
      <c r="G33" s="129">
        <v>41576</v>
      </c>
      <c r="H33" s="53"/>
      <c r="J33" s="3" t="s">
        <v>12</v>
      </c>
      <c r="L33" s="12">
        <v>25033</v>
      </c>
    </row>
    <row r="34" spans="1:32" ht="18" customHeight="1" thickBot="1">
      <c r="A34" s="2" t="s">
        <v>19</v>
      </c>
      <c r="B34" s="2">
        <v>21</v>
      </c>
      <c r="C34" s="2" t="s">
        <v>10</v>
      </c>
      <c r="D34" s="7" t="s">
        <v>47</v>
      </c>
      <c r="E34" s="111" t="s">
        <v>12</v>
      </c>
      <c r="F34" s="105">
        <v>0.98929999999999996</v>
      </c>
      <c r="G34" s="129">
        <v>41077</v>
      </c>
      <c r="H34" s="55"/>
      <c r="J34" s="3" t="s">
        <v>12</v>
      </c>
      <c r="L34" s="12">
        <v>35609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8" customHeight="1" thickBot="1">
      <c r="A35" s="2" t="s">
        <v>19</v>
      </c>
      <c r="B35" s="8">
        <v>68</v>
      </c>
      <c r="C35" s="8" t="s">
        <v>10</v>
      </c>
      <c r="D35" s="4" t="s">
        <v>48</v>
      </c>
      <c r="E35" s="112" t="s">
        <v>12</v>
      </c>
      <c r="F35" s="106">
        <v>0.99119999999999997</v>
      </c>
      <c r="G35" s="129">
        <v>39839</v>
      </c>
      <c r="H35" s="57"/>
      <c r="J35" s="16" t="s">
        <v>12</v>
      </c>
      <c r="L35" s="12">
        <v>39398</v>
      </c>
      <c r="M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18" customHeight="1" thickBot="1">
      <c r="A36" s="2" t="s">
        <v>19</v>
      </c>
      <c r="B36" s="2">
        <v>118</v>
      </c>
      <c r="C36" s="2" t="s">
        <v>10</v>
      </c>
      <c r="D36" s="4" t="s">
        <v>49</v>
      </c>
      <c r="E36" s="111" t="s">
        <v>12</v>
      </c>
      <c r="F36" s="107" t="s">
        <v>322</v>
      </c>
      <c r="G36" s="129">
        <v>39000</v>
      </c>
      <c r="H36" s="53"/>
      <c r="J36" s="3" t="s">
        <v>12</v>
      </c>
      <c r="L36" s="12">
        <v>53561</v>
      </c>
    </row>
    <row r="37" spans="1:32" ht="18" customHeight="1" thickBot="1">
      <c r="A37" s="2" t="s">
        <v>19</v>
      </c>
      <c r="B37" s="2">
        <v>120</v>
      </c>
      <c r="C37" s="2" t="s">
        <v>10</v>
      </c>
      <c r="D37" s="4" t="s">
        <v>50</v>
      </c>
      <c r="E37" s="111" t="s">
        <v>12</v>
      </c>
      <c r="F37" s="107">
        <v>0.98909999999999998</v>
      </c>
      <c r="G37" s="129">
        <v>38599</v>
      </c>
      <c r="H37" s="53"/>
      <c r="J37" s="3" t="s">
        <v>12</v>
      </c>
      <c r="L37" s="12">
        <v>25038</v>
      </c>
    </row>
    <row r="38" spans="1:32" ht="18" customHeight="1" thickBot="1">
      <c r="A38" s="2" t="s">
        <v>19</v>
      </c>
      <c r="B38" s="2">
        <v>46</v>
      </c>
      <c r="C38" s="2" t="s">
        <v>10</v>
      </c>
      <c r="D38" s="4" t="s">
        <v>51</v>
      </c>
      <c r="E38" s="111" t="s">
        <v>12</v>
      </c>
      <c r="F38" s="107">
        <v>0.98440000000000005</v>
      </c>
      <c r="G38" s="129">
        <v>38355</v>
      </c>
      <c r="H38" s="55"/>
      <c r="J38" s="3" t="s">
        <v>12</v>
      </c>
      <c r="L38" s="12">
        <v>30794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8" customHeight="1" thickBot="1">
      <c r="A39" s="2" t="s">
        <v>13</v>
      </c>
      <c r="B39" s="2">
        <v>9</v>
      </c>
      <c r="C39" s="2" t="s">
        <v>10</v>
      </c>
      <c r="D39" s="7" t="s">
        <v>52</v>
      </c>
      <c r="E39" s="111" t="s">
        <v>12</v>
      </c>
      <c r="F39" s="105">
        <v>0.98850000000000005</v>
      </c>
      <c r="G39" s="129">
        <v>34613</v>
      </c>
      <c r="H39" s="54"/>
      <c r="J39" s="3" t="s">
        <v>12</v>
      </c>
      <c r="L39" s="12">
        <v>72099</v>
      </c>
    </row>
    <row r="40" spans="1:32" ht="18" customHeight="1" thickBot="1">
      <c r="A40" s="2" t="s">
        <v>19</v>
      </c>
      <c r="B40" s="2">
        <v>4</v>
      </c>
      <c r="C40" s="2" t="s">
        <v>10</v>
      </c>
      <c r="D40" s="4" t="s">
        <v>53</v>
      </c>
      <c r="E40" s="111" t="s">
        <v>12</v>
      </c>
      <c r="F40" s="107" t="s">
        <v>323</v>
      </c>
      <c r="G40" s="129">
        <v>32823</v>
      </c>
      <c r="H40" s="53"/>
      <c r="J40" s="3" t="s">
        <v>12</v>
      </c>
      <c r="L40" s="12">
        <v>25840</v>
      </c>
    </row>
    <row r="41" spans="1:32" ht="18" customHeight="1" thickBot="1">
      <c r="A41" s="2" t="s">
        <v>13</v>
      </c>
      <c r="B41" s="2">
        <v>32</v>
      </c>
      <c r="C41" s="2" t="s">
        <v>24</v>
      </c>
      <c r="D41" s="7" t="s">
        <v>54</v>
      </c>
      <c r="E41" s="111" t="s">
        <v>12</v>
      </c>
      <c r="F41" s="105">
        <v>0.9869</v>
      </c>
      <c r="G41" s="129">
        <v>31345</v>
      </c>
      <c r="H41" s="51"/>
      <c r="J41" s="3" t="s">
        <v>12</v>
      </c>
      <c r="L41" s="12">
        <v>61586</v>
      </c>
    </row>
    <row r="42" spans="1:32" ht="18" customHeight="1" thickBot="1">
      <c r="A42" s="2" t="s">
        <v>19</v>
      </c>
      <c r="B42" s="2">
        <v>108</v>
      </c>
      <c r="C42" s="2" t="s">
        <v>10</v>
      </c>
      <c r="D42" s="4" t="s">
        <v>55</v>
      </c>
      <c r="E42" s="111" t="s">
        <v>12</v>
      </c>
      <c r="F42" s="107">
        <v>0.99109999999999998</v>
      </c>
      <c r="G42" s="129">
        <v>30665</v>
      </c>
      <c r="H42" s="53"/>
      <c r="J42" s="3" t="s">
        <v>12</v>
      </c>
      <c r="L42" s="12">
        <v>30867</v>
      </c>
    </row>
    <row r="43" spans="1:32" ht="18" customHeight="1" thickBot="1">
      <c r="A43" s="2" t="s">
        <v>19</v>
      </c>
      <c r="B43" s="2">
        <v>76</v>
      </c>
      <c r="C43" s="2" t="s">
        <v>24</v>
      </c>
      <c r="D43" s="7" t="s">
        <v>56</v>
      </c>
      <c r="E43" s="111" t="s">
        <v>12</v>
      </c>
      <c r="F43" s="105">
        <v>0.9929</v>
      </c>
      <c r="G43" s="129">
        <v>30099</v>
      </c>
      <c r="H43" s="53"/>
      <c r="I43" s="50"/>
      <c r="J43" s="3" t="s">
        <v>12</v>
      </c>
      <c r="L43" s="12">
        <v>26047</v>
      </c>
    </row>
    <row r="44" spans="1:32" ht="18" customHeight="1" thickBot="1">
      <c r="A44" s="2" t="s">
        <v>19</v>
      </c>
      <c r="B44" s="2">
        <v>63</v>
      </c>
      <c r="C44" s="2" t="s">
        <v>10</v>
      </c>
      <c r="D44" s="4" t="s">
        <v>57</v>
      </c>
      <c r="E44" s="111" t="s">
        <v>12</v>
      </c>
      <c r="F44" s="105">
        <v>0.99150000000000005</v>
      </c>
      <c r="G44" s="129">
        <v>29849</v>
      </c>
      <c r="H44" s="55"/>
      <c r="J44" s="3" t="s">
        <v>12</v>
      </c>
      <c r="L44" s="12">
        <v>29565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8" customHeight="1" thickBot="1">
      <c r="A45" s="2" t="s">
        <v>19</v>
      </c>
      <c r="B45" s="16">
        <v>56</v>
      </c>
      <c r="C45" s="8" t="s">
        <v>10</v>
      </c>
      <c r="D45" s="4" t="s">
        <v>58</v>
      </c>
      <c r="E45" s="112" t="s">
        <v>12</v>
      </c>
      <c r="F45" s="106">
        <v>0.99209999999999998</v>
      </c>
      <c r="G45" s="129">
        <v>29164</v>
      </c>
      <c r="H45" s="57"/>
      <c r="J45" s="16" t="s">
        <v>12</v>
      </c>
      <c r="L45" s="12">
        <v>24305</v>
      </c>
      <c r="M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18" customHeight="1" thickBot="1">
      <c r="A46" s="2" t="s">
        <v>19</v>
      </c>
      <c r="B46" s="2">
        <v>43</v>
      </c>
      <c r="C46" s="2" t="s">
        <v>10</v>
      </c>
      <c r="D46" s="4" t="s">
        <v>59</v>
      </c>
      <c r="E46" s="111" t="s">
        <v>12</v>
      </c>
      <c r="F46" s="105">
        <v>0.99150000000000005</v>
      </c>
      <c r="G46" s="129">
        <v>26824</v>
      </c>
      <c r="H46" s="55"/>
      <c r="J46" s="3" t="s">
        <v>12</v>
      </c>
      <c r="L46" s="12">
        <v>28807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8" customHeight="1" thickBot="1">
      <c r="A47" s="2" t="s">
        <v>19</v>
      </c>
      <c r="B47" s="2">
        <v>93</v>
      </c>
      <c r="C47" s="2" t="s">
        <v>24</v>
      </c>
      <c r="D47" s="4" t="s">
        <v>60</v>
      </c>
      <c r="E47" s="111" t="s">
        <v>12</v>
      </c>
      <c r="F47" s="107">
        <v>0.98970000000000002</v>
      </c>
      <c r="G47" s="129">
        <v>26725</v>
      </c>
      <c r="H47" s="55"/>
      <c r="J47" s="3" t="s">
        <v>12</v>
      </c>
      <c r="L47" s="12">
        <v>25030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8" customHeight="1">
      <c r="A48" s="2" t="s">
        <v>13</v>
      </c>
      <c r="B48" s="2">
        <v>16</v>
      </c>
      <c r="C48" s="2" t="s">
        <v>10</v>
      </c>
      <c r="D48" s="4" t="s">
        <v>61</v>
      </c>
      <c r="E48" s="111" t="s">
        <v>12</v>
      </c>
      <c r="F48" s="105">
        <v>0.98839999999999995</v>
      </c>
      <c r="G48" s="129">
        <v>26522</v>
      </c>
      <c r="H48" s="51"/>
      <c r="J48" s="3" t="s">
        <v>12</v>
      </c>
      <c r="L48" s="12">
        <v>90473</v>
      </c>
      <c r="M48" s="5"/>
    </row>
    <row r="49" spans="1:32" ht="18.75" customHeight="1">
      <c r="A49" s="2" t="s">
        <v>19</v>
      </c>
      <c r="B49" s="2">
        <v>109</v>
      </c>
      <c r="C49" s="2" t="s">
        <v>24</v>
      </c>
      <c r="D49" s="4" t="s">
        <v>62</v>
      </c>
      <c r="E49" s="111" t="s">
        <v>12</v>
      </c>
      <c r="F49" s="105" t="s">
        <v>63</v>
      </c>
      <c r="G49" s="129">
        <v>24880</v>
      </c>
      <c r="H49" s="58"/>
      <c r="J49" s="3" t="s">
        <v>12</v>
      </c>
      <c r="L49" s="12">
        <v>23569</v>
      </c>
    </row>
    <row r="50" spans="1:32" ht="18" customHeight="1">
      <c r="A50" s="2" t="s">
        <v>19</v>
      </c>
      <c r="B50" s="2">
        <v>111</v>
      </c>
      <c r="C50" s="2" t="s">
        <v>24</v>
      </c>
      <c r="D50" s="4" t="s">
        <v>64</v>
      </c>
      <c r="E50" s="111" t="s">
        <v>12</v>
      </c>
      <c r="F50" s="105">
        <v>0.98770000000000002</v>
      </c>
      <c r="G50" s="129">
        <v>24595</v>
      </c>
      <c r="H50" s="58"/>
      <c r="J50" s="3" t="s">
        <v>12</v>
      </c>
      <c r="L50" s="12">
        <v>25986</v>
      </c>
    </row>
    <row r="51" spans="1:32" ht="18.75" customHeight="1">
      <c r="A51" s="2" t="s">
        <v>19</v>
      </c>
      <c r="B51" s="2">
        <v>32</v>
      </c>
      <c r="C51" s="2" t="s">
        <v>10</v>
      </c>
      <c r="D51" s="4" t="s">
        <v>65</v>
      </c>
      <c r="E51" s="111" t="s">
        <v>12</v>
      </c>
      <c r="F51" s="105">
        <v>0.98950000000000005</v>
      </c>
      <c r="G51" s="129">
        <v>24508</v>
      </c>
      <c r="H51" s="59"/>
      <c r="J51" s="3" t="s">
        <v>12</v>
      </c>
      <c r="L51" s="12">
        <v>24565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8.75" customHeight="1">
      <c r="A52" s="2" t="s">
        <v>19</v>
      </c>
      <c r="B52" s="2">
        <v>104</v>
      </c>
      <c r="C52" s="2" t="s">
        <v>10</v>
      </c>
      <c r="D52" s="7" t="s">
        <v>66</v>
      </c>
      <c r="E52" s="111" t="s">
        <v>12</v>
      </c>
      <c r="F52" s="105">
        <v>0.99339999999999995</v>
      </c>
      <c r="G52" s="129">
        <v>24434</v>
      </c>
      <c r="H52" s="58"/>
      <c r="J52" s="3" t="s">
        <v>12</v>
      </c>
      <c r="L52" s="12">
        <v>35642</v>
      </c>
    </row>
    <row r="53" spans="1:32" ht="18" customHeight="1">
      <c r="A53" s="2" t="s">
        <v>19</v>
      </c>
      <c r="B53" s="16">
        <v>55</v>
      </c>
      <c r="C53" s="8" t="s">
        <v>24</v>
      </c>
      <c r="D53" s="4" t="s">
        <v>67</v>
      </c>
      <c r="E53" s="112" t="s">
        <v>12</v>
      </c>
      <c r="F53" s="106">
        <v>0.98229999999999995</v>
      </c>
      <c r="G53" s="129">
        <v>23849</v>
      </c>
      <c r="H53" s="59"/>
      <c r="J53" s="16" t="s">
        <v>12</v>
      </c>
      <c r="L53" s="12">
        <v>24993</v>
      </c>
      <c r="M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8" customHeight="1">
      <c r="A54" s="2" t="s">
        <v>19</v>
      </c>
      <c r="B54" s="2">
        <v>27</v>
      </c>
      <c r="C54" s="2" t="s">
        <v>10</v>
      </c>
      <c r="D54" s="7" t="s">
        <v>68</v>
      </c>
      <c r="E54" s="111" t="s">
        <v>12</v>
      </c>
      <c r="F54" s="105">
        <v>0.98440000000000005</v>
      </c>
      <c r="G54" s="129">
        <v>23082</v>
      </c>
      <c r="H54" s="3"/>
      <c r="J54" s="3" t="s">
        <v>12</v>
      </c>
      <c r="L54" s="12">
        <v>29878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8" customHeight="1">
      <c r="A55" s="2" t="s">
        <v>19</v>
      </c>
      <c r="B55" s="2">
        <v>20</v>
      </c>
      <c r="C55" s="2" t="s">
        <v>10</v>
      </c>
      <c r="D55" s="7" t="s">
        <v>69</v>
      </c>
      <c r="E55" s="111" t="s">
        <v>12</v>
      </c>
      <c r="F55" s="105">
        <v>0.98660000000000003</v>
      </c>
      <c r="G55" s="129">
        <v>23024</v>
      </c>
      <c r="H55" s="3"/>
      <c r="J55" s="3" t="s">
        <v>12</v>
      </c>
      <c r="L55" s="12">
        <v>26524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8" customHeight="1">
      <c r="A56" s="2" t="s">
        <v>19</v>
      </c>
      <c r="B56" s="2">
        <v>23</v>
      </c>
      <c r="C56" s="2" t="s">
        <v>24</v>
      </c>
      <c r="D56" s="7" t="s">
        <v>70</v>
      </c>
      <c r="E56" s="111" t="s">
        <v>12</v>
      </c>
      <c r="F56" s="105">
        <v>0.97850000000000004</v>
      </c>
      <c r="G56" s="129">
        <v>21903</v>
      </c>
      <c r="H56" s="3"/>
      <c r="J56" s="3" t="s">
        <v>12</v>
      </c>
      <c r="L56" s="12">
        <v>23938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8" customHeight="1">
      <c r="A57" s="2" t="s">
        <v>19</v>
      </c>
      <c r="B57" s="2">
        <v>106</v>
      </c>
      <c r="C57" s="2" t="s">
        <v>10</v>
      </c>
      <c r="D57" s="7" t="s">
        <v>71</v>
      </c>
      <c r="E57" s="111" t="s">
        <v>12</v>
      </c>
      <c r="F57" s="105">
        <v>0.99460000000000004</v>
      </c>
      <c r="G57" s="129">
        <v>21674</v>
      </c>
      <c r="H57" s="4"/>
      <c r="J57" s="3" t="s">
        <v>12</v>
      </c>
      <c r="L57" s="12">
        <v>36727</v>
      </c>
    </row>
    <row r="58" spans="1:32" ht="18" customHeight="1">
      <c r="A58" s="2" t="s">
        <v>19</v>
      </c>
      <c r="B58" s="2">
        <v>52</v>
      </c>
      <c r="C58" s="2" t="s">
        <v>24</v>
      </c>
      <c r="D58" s="4" t="s">
        <v>72</v>
      </c>
      <c r="E58" s="111" t="s">
        <v>12</v>
      </c>
      <c r="F58" s="107">
        <v>0.98509999999999998</v>
      </c>
      <c r="G58" s="129">
        <v>21061</v>
      </c>
      <c r="H58" s="3"/>
      <c r="J58" s="3" t="s">
        <v>12</v>
      </c>
      <c r="L58" s="12">
        <v>26668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8" customHeight="1">
      <c r="A59" s="2" t="s">
        <v>19</v>
      </c>
      <c r="B59" s="2">
        <v>19</v>
      </c>
      <c r="C59" s="2" t="s">
        <v>10</v>
      </c>
      <c r="D59" s="7" t="s">
        <v>73</v>
      </c>
      <c r="E59" s="111" t="s">
        <v>12</v>
      </c>
      <c r="F59" s="105">
        <v>0.98560000000000003</v>
      </c>
      <c r="G59" s="129">
        <v>18822</v>
      </c>
      <c r="H59" s="3"/>
      <c r="J59" s="3" t="s">
        <v>12</v>
      </c>
      <c r="L59" s="12">
        <v>27030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8" customHeight="1">
      <c r="A60" s="2" t="s">
        <v>19</v>
      </c>
      <c r="B60" s="2">
        <v>60</v>
      </c>
      <c r="C60" s="2" t="s">
        <v>10</v>
      </c>
      <c r="D60" s="4" t="s">
        <v>74</v>
      </c>
      <c r="E60" s="111" t="s">
        <v>12</v>
      </c>
      <c r="F60" s="105">
        <v>0.99</v>
      </c>
      <c r="G60" s="129">
        <v>18174</v>
      </c>
      <c r="H60" s="3"/>
      <c r="J60" s="3" t="s">
        <v>12</v>
      </c>
      <c r="L60" s="12">
        <v>25983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3" customFormat="1" ht="18" customHeight="1">
      <c r="A61" s="2" t="s">
        <v>19</v>
      </c>
      <c r="B61" s="2">
        <v>48</v>
      </c>
      <c r="C61" s="2" t="s">
        <v>10</v>
      </c>
      <c r="D61" s="4" t="s">
        <v>75</v>
      </c>
      <c r="E61" s="111" t="s">
        <v>12</v>
      </c>
      <c r="F61" s="107">
        <v>0.98609999999999998</v>
      </c>
      <c r="G61" s="129">
        <v>17269</v>
      </c>
      <c r="H61" s="4"/>
      <c r="I61" s="48"/>
      <c r="J61" s="3" t="s">
        <v>12</v>
      </c>
      <c r="K61" s="14"/>
      <c r="L61" s="12">
        <v>45824</v>
      </c>
      <c r="N61" s="1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3" customFormat="1" ht="18" customHeight="1">
      <c r="A62" s="2" t="s">
        <v>19</v>
      </c>
      <c r="B62" s="2">
        <v>78</v>
      </c>
      <c r="C62" s="2" t="s">
        <v>24</v>
      </c>
      <c r="D62" s="7" t="s">
        <v>76</v>
      </c>
      <c r="E62" s="111" t="s">
        <v>12</v>
      </c>
      <c r="F62" s="105">
        <v>0.98580000000000001</v>
      </c>
      <c r="G62" s="129">
        <v>17155</v>
      </c>
      <c r="H62" s="4"/>
      <c r="I62" s="50"/>
      <c r="J62" s="3" t="s">
        <v>12</v>
      </c>
      <c r="K62" s="14"/>
      <c r="L62" s="12">
        <v>27147</v>
      </c>
      <c r="N62" s="1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s="3" customFormat="1" ht="18" customHeight="1">
      <c r="A63" s="2" t="s">
        <v>19</v>
      </c>
      <c r="B63" s="2">
        <v>102</v>
      </c>
      <c r="C63" s="2" t="s">
        <v>24</v>
      </c>
      <c r="D63" s="4" t="s">
        <v>77</v>
      </c>
      <c r="E63" s="111" t="s">
        <v>12</v>
      </c>
      <c r="F63" s="107">
        <v>0.9849</v>
      </c>
      <c r="G63" s="129">
        <v>17070</v>
      </c>
      <c r="H63" s="4"/>
      <c r="I63" s="48"/>
      <c r="J63" s="3" t="s">
        <v>12</v>
      </c>
      <c r="K63" s="14"/>
      <c r="L63" s="12">
        <v>28307</v>
      </c>
      <c r="N63" s="1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s="3" customFormat="1" ht="18" customHeight="1">
      <c r="A64" s="2" t="s">
        <v>19</v>
      </c>
      <c r="B64" s="2">
        <v>99</v>
      </c>
      <c r="C64" s="2" t="s">
        <v>10</v>
      </c>
      <c r="D64" s="4" t="s">
        <v>78</v>
      </c>
      <c r="E64" s="111" t="s">
        <v>12</v>
      </c>
      <c r="F64" s="107">
        <v>0.98529999999999995</v>
      </c>
      <c r="G64" s="129">
        <v>16650</v>
      </c>
      <c r="I64" s="48"/>
      <c r="J64" s="3" t="s">
        <v>12</v>
      </c>
      <c r="K64" s="14"/>
      <c r="L64" s="12">
        <v>36556</v>
      </c>
      <c r="N64" s="13"/>
    </row>
    <row r="65" spans="1:32" s="3" customFormat="1" ht="18" customHeight="1">
      <c r="A65" s="2" t="s">
        <v>19</v>
      </c>
      <c r="B65" s="2">
        <v>83</v>
      </c>
      <c r="C65" s="2" t="s">
        <v>10</v>
      </c>
      <c r="D65" s="4" t="s">
        <v>79</v>
      </c>
      <c r="E65" s="111" t="s">
        <v>12</v>
      </c>
      <c r="F65" s="107">
        <v>0.99029999999999996</v>
      </c>
      <c r="G65" s="129">
        <v>15799</v>
      </c>
      <c r="I65" s="48"/>
      <c r="J65" s="3" t="s">
        <v>12</v>
      </c>
      <c r="K65" s="14"/>
      <c r="L65" s="12">
        <v>27907</v>
      </c>
      <c r="N65" s="13"/>
    </row>
    <row r="66" spans="1:32" s="3" customFormat="1" ht="18" customHeight="1">
      <c r="A66" s="2" t="s">
        <v>19</v>
      </c>
      <c r="B66" s="2">
        <v>51</v>
      </c>
      <c r="C66" s="2" t="s">
        <v>24</v>
      </c>
      <c r="D66" s="4" t="s">
        <v>80</v>
      </c>
      <c r="E66" s="111" t="s">
        <v>12</v>
      </c>
      <c r="F66" s="105">
        <v>0.99519999999999997</v>
      </c>
      <c r="G66" s="129">
        <v>15349</v>
      </c>
      <c r="I66" s="48"/>
      <c r="J66" s="3" t="s">
        <v>12</v>
      </c>
      <c r="K66" s="14"/>
      <c r="L66" s="12">
        <v>23424</v>
      </c>
      <c r="N66" s="13"/>
    </row>
    <row r="67" spans="1:32" s="3" customFormat="1" ht="18" customHeight="1">
      <c r="A67" s="2" t="s">
        <v>19</v>
      </c>
      <c r="B67" s="2">
        <v>61</v>
      </c>
      <c r="C67" s="2" t="s">
        <v>24</v>
      </c>
      <c r="D67" s="4" t="s">
        <v>81</v>
      </c>
      <c r="E67" s="111" t="s">
        <v>12</v>
      </c>
      <c r="F67" s="105">
        <v>0.99070000000000003</v>
      </c>
      <c r="G67" s="129">
        <v>15249</v>
      </c>
      <c r="I67" s="48"/>
      <c r="J67" s="3" t="s">
        <v>12</v>
      </c>
      <c r="K67" s="14"/>
      <c r="L67" s="12">
        <v>24863</v>
      </c>
      <c r="N67" s="13"/>
    </row>
    <row r="68" spans="1:32" s="3" customFormat="1" ht="18" customHeight="1">
      <c r="A68" s="2" t="s">
        <v>19</v>
      </c>
      <c r="B68" s="2">
        <v>14</v>
      </c>
      <c r="C68" s="2" t="s">
        <v>10</v>
      </c>
      <c r="D68" s="4" t="s">
        <v>82</v>
      </c>
      <c r="E68" s="111" t="s">
        <v>12</v>
      </c>
      <c r="F68" s="107">
        <v>0.99119999999999997</v>
      </c>
      <c r="G68" s="129">
        <v>15008</v>
      </c>
      <c r="H68" s="59"/>
      <c r="I68" s="48"/>
      <c r="J68" s="3" t="s">
        <v>12</v>
      </c>
      <c r="K68" s="14"/>
      <c r="L68" s="12">
        <v>25875</v>
      </c>
      <c r="N68" s="13"/>
    </row>
    <row r="69" spans="1:32" s="3" customFormat="1" ht="18" customHeight="1">
      <c r="A69" s="2" t="s">
        <v>19</v>
      </c>
      <c r="B69" s="2">
        <v>29</v>
      </c>
      <c r="C69" s="2" t="s">
        <v>10</v>
      </c>
      <c r="D69" s="4" t="s">
        <v>83</v>
      </c>
      <c r="E69" s="111" t="s">
        <v>12</v>
      </c>
      <c r="F69" s="108">
        <v>0.99199999999999999</v>
      </c>
      <c r="G69" s="129">
        <v>14899</v>
      </c>
      <c r="I69" s="48"/>
      <c r="J69" s="3" t="s">
        <v>12</v>
      </c>
      <c r="K69" s="14"/>
      <c r="L69" s="12">
        <v>25555</v>
      </c>
      <c r="N69" s="13"/>
    </row>
    <row r="70" spans="1:32" s="3" customFormat="1" ht="18" customHeight="1">
      <c r="A70" s="2" t="s">
        <v>13</v>
      </c>
      <c r="B70" s="2">
        <v>45</v>
      </c>
      <c r="C70" s="2" t="s">
        <v>24</v>
      </c>
      <c r="D70" s="4" t="s">
        <v>84</v>
      </c>
      <c r="E70" s="111" t="s">
        <v>12</v>
      </c>
      <c r="F70" s="105">
        <v>0.98699999999999999</v>
      </c>
      <c r="G70" s="129">
        <v>14764</v>
      </c>
      <c r="H70" s="60"/>
      <c r="I70" s="50"/>
      <c r="J70" s="3" t="s">
        <v>12</v>
      </c>
      <c r="K70" s="14"/>
      <c r="L70" s="12">
        <v>70247</v>
      </c>
      <c r="N70" s="1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3" customFormat="1" ht="18" customHeight="1">
      <c r="A71" s="2" t="s">
        <v>19</v>
      </c>
      <c r="B71" s="2">
        <v>73</v>
      </c>
      <c r="C71" s="2" t="s">
        <v>24</v>
      </c>
      <c r="D71" s="7" t="s">
        <v>85</v>
      </c>
      <c r="E71" s="111" t="s">
        <v>12</v>
      </c>
      <c r="F71" s="105">
        <v>0.99299999999999999</v>
      </c>
      <c r="G71" s="129">
        <v>13799</v>
      </c>
      <c r="H71" s="4"/>
      <c r="I71" s="50"/>
      <c r="J71" s="3" t="s">
        <v>12</v>
      </c>
      <c r="K71" s="14"/>
      <c r="L71" s="12">
        <v>24784</v>
      </c>
      <c r="N71" s="1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3" customFormat="1" ht="18" customHeight="1">
      <c r="A72" s="2" t="s">
        <v>19</v>
      </c>
      <c r="B72" s="2">
        <v>86</v>
      </c>
      <c r="C72" s="2" t="s">
        <v>10</v>
      </c>
      <c r="D72" s="7" t="s">
        <v>86</v>
      </c>
      <c r="E72" s="111" t="s">
        <v>12</v>
      </c>
      <c r="F72" s="107">
        <v>0.98780000000000001</v>
      </c>
      <c r="G72" s="129">
        <v>13728</v>
      </c>
      <c r="H72" s="4"/>
      <c r="I72" s="48"/>
      <c r="J72" s="3" t="s">
        <v>12</v>
      </c>
      <c r="K72" s="14"/>
      <c r="L72" s="12">
        <v>30542</v>
      </c>
      <c r="N72" s="1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3" customFormat="1" ht="18" customHeight="1">
      <c r="A73" s="2" t="s">
        <v>19</v>
      </c>
      <c r="B73" s="2">
        <v>1</v>
      </c>
      <c r="C73" s="2" t="s">
        <v>10</v>
      </c>
      <c r="D73" s="4" t="s">
        <v>87</v>
      </c>
      <c r="E73" s="111" t="s">
        <v>12</v>
      </c>
      <c r="F73" s="107">
        <v>0.99329999999999996</v>
      </c>
      <c r="G73" s="129">
        <v>13649</v>
      </c>
      <c r="H73" s="58"/>
      <c r="I73" s="48"/>
      <c r="J73" s="3" t="s">
        <v>12</v>
      </c>
      <c r="K73" s="14"/>
      <c r="L73" s="12">
        <v>26778</v>
      </c>
      <c r="N73" s="1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s="3" customFormat="1" ht="18" customHeight="1">
      <c r="A74" s="2" t="s">
        <v>19</v>
      </c>
      <c r="B74" s="2">
        <v>105</v>
      </c>
      <c r="C74" s="2" t="s">
        <v>10</v>
      </c>
      <c r="D74" s="7" t="s">
        <v>88</v>
      </c>
      <c r="E74" s="111" t="s">
        <v>12</v>
      </c>
      <c r="F74" s="105">
        <v>0.99029999999999996</v>
      </c>
      <c r="G74" s="129">
        <v>13299</v>
      </c>
      <c r="H74" s="4"/>
      <c r="I74" s="48"/>
      <c r="J74" s="3" t="s">
        <v>12</v>
      </c>
      <c r="K74" s="14"/>
      <c r="L74" s="12">
        <v>42773</v>
      </c>
      <c r="N74" s="1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3" customFormat="1" ht="18" customHeight="1">
      <c r="A75" s="2" t="s">
        <v>19</v>
      </c>
      <c r="B75" s="2">
        <v>91</v>
      </c>
      <c r="C75" s="2" t="s">
        <v>24</v>
      </c>
      <c r="D75" s="4" t="s">
        <v>89</v>
      </c>
      <c r="E75" s="111" t="s">
        <v>12</v>
      </c>
      <c r="F75" s="107">
        <v>0.99250000000000005</v>
      </c>
      <c r="G75" s="129">
        <v>12844</v>
      </c>
      <c r="I75" s="48"/>
      <c r="J75" s="3" t="s">
        <v>12</v>
      </c>
      <c r="K75" s="14"/>
      <c r="L75" s="12">
        <v>23027</v>
      </c>
      <c r="N75" s="13"/>
    </row>
    <row r="76" spans="1:32" s="3" customFormat="1" ht="18" customHeight="1">
      <c r="A76" s="2" t="s">
        <v>19</v>
      </c>
      <c r="B76" s="2">
        <v>49</v>
      </c>
      <c r="C76" s="2" t="s">
        <v>24</v>
      </c>
      <c r="D76" s="4" t="s">
        <v>90</v>
      </c>
      <c r="E76" s="111" t="s">
        <v>12</v>
      </c>
      <c r="F76" s="105">
        <v>0.98409999999999997</v>
      </c>
      <c r="G76" s="129">
        <v>12671</v>
      </c>
      <c r="H76" s="4"/>
      <c r="I76" s="48"/>
      <c r="J76" s="3" t="s">
        <v>12</v>
      </c>
      <c r="K76" s="14"/>
      <c r="L76" s="12">
        <v>28449</v>
      </c>
      <c r="N76" s="1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3" customFormat="1" ht="18" customHeight="1">
      <c r="A77" s="2" t="s">
        <v>19</v>
      </c>
      <c r="B77" s="2">
        <v>11</v>
      </c>
      <c r="C77" s="2" t="s">
        <v>10</v>
      </c>
      <c r="D77" s="4" t="s">
        <v>91</v>
      </c>
      <c r="E77" s="111" t="s">
        <v>12</v>
      </c>
      <c r="F77" s="107">
        <v>0.99280000000000002</v>
      </c>
      <c r="G77" s="129">
        <v>12460</v>
      </c>
      <c r="H77" s="59"/>
      <c r="I77" s="48"/>
      <c r="J77" s="3" t="s">
        <v>12</v>
      </c>
      <c r="K77" s="14"/>
      <c r="L77" s="12">
        <v>24762</v>
      </c>
      <c r="N77" s="13"/>
    </row>
    <row r="78" spans="1:32" s="3" customFormat="1" ht="18" customHeight="1">
      <c r="A78" s="2" t="s">
        <v>19</v>
      </c>
      <c r="B78" s="2">
        <v>25</v>
      </c>
      <c r="C78" s="2" t="s">
        <v>24</v>
      </c>
      <c r="D78" s="7" t="s">
        <v>92</v>
      </c>
      <c r="E78" s="111" t="s">
        <v>12</v>
      </c>
      <c r="F78" s="105" t="s">
        <v>324</v>
      </c>
      <c r="G78" s="129">
        <v>12439</v>
      </c>
      <c r="I78" s="48"/>
      <c r="J78" s="3" t="s">
        <v>12</v>
      </c>
      <c r="K78" s="14"/>
      <c r="L78" s="12">
        <v>24874</v>
      </c>
      <c r="N78" s="13"/>
    </row>
    <row r="79" spans="1:32" ht="18" customHeight="1">
      <c r="A79" s="2" t="s">
        <v>19</v>
      </c>
      <c r="B79" s="2">
        <v>30</v>
      </c>
      <c r="C79" s="2" t="s">
        <v>10</v>
      </c>
      <c r="D79" s="4" t="s">
        <v>94</v>
      </c>
      <c r="E79" s="111" t="s">
        <v>12</v>
      </c>
      <c r="F79" s="105">
        <v>0.99129999999999996</v>
      </c>
      <c r="G79" s="129">
        <v>11849</v>
      </c>
      <c r="H79" s="3"/>
      <c r="J79" s="3" t="s">
        <v>12</v>
      </c>
      <c r="L79" s="12">
        <v>25286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3" customFormat="1" ht="18" customHeight="1">
      <c r="A80" s="2" t="s">
        <v>19</v>
      </c>
      <c r="B80" s="2">
        <v>101</v>
      </c>
      <c r="C80" s="2" t="s">
        <v>24</v>
      </c>
      <c r="D80" s="4" t="s">
        <v>95</v>
      </c>
      <c r="E80" s="111" t="s">
        <v>12</v>
      </c>
      <c r="F80" s="107">
        <v>0.98099999999999998</v>
      </c>
      <c r="G80" s="129">
        <v>11153</v>
      </c>
      <c r="I80" s="48"/>
      <c r="J80" s="3" t="s">
        <v>12</v>
      </c>
      <c r="K80" s="14"/>
      <c r="L80" s="12">
        <v>22976</v>
      </c>
      <c r="N80" s="13"/>
    </row>
    <row r="81" spans="1:32" s="3" customFormat="1" ht="18" customHeight="1">
      <c r="A81" s="2" t="s">
        <v>19</v>
      </c>
      <c r="B81" s="2">
        <v>82</v>
      </c>
      <c r="C81" s="2" t="s">
        <v>24</v>
      </c>
      <c r="D81" s="4" t="s">
        <v>96</v>
      </c>
      <c r="E81" s="111" t="s">
        <v>12</v>
      </c>
      <c r="F81" s="107">
        <v>0.98099999999999998</v>
      </c>
      <c r="G81" s="129">
        <v>11100</v>
      </c>
      <c r="I81" s="48"/>
      <c r="J81" s="3" t="s">
        <v>12</v>
      </c>
      <c r="K81" s="14"/>
      <c r="L81" s="12">
        <v>26917</v>
      </c>
      <c r="N81" s="13"/>
    </row>
    <row r="82" spans="1:32" s="3" customFormat="1" ht="18" customHeight="1">
      <c r="A82" s="2" t="s">
        <v>19</v>
      </c>
      <c r="B82" s="2">
        <v>98</v>
      </c>
      <c r="C82" s="2" t="s">
        <v>10</v>
      </c>
      <c r="D82" s="4" t="s">
        <v>97</v>
      </c>
      <c r="E82" s="111" t="s">
        <v>12</v>
      </c>
      <c r="F82" s="105">
        <v>0.98460000000000003</v>
      </c>
      <c r="G82" s="129">
        <v>10900</v>
      </c>
      <c r="I82" s="48"/>
      <c r="J82" s="3" t="s">
        <v>12</v>
      </c>
      <c r="K82" s="14"/>
      <c r="L82" s="12">
        <v>39707</v>
      </c>
      <c r="N82" s="13"/>
    </row>
    <row r="83" spans="1:32" s="3" customFormat="1" ht="18" customHeight="1">
      <c r="A83" s="2" t="s">
        <v>19</v>
      </c>
      <c r="B83" s="2">
        <v>35</v>
      </c>
      <c r="C83" s="2" t="s">
        <v>10</v>
      </c>
      <c r="D83" s="7" t="s">
        <v>98</v>
      </c>
      <c r="E83" s="111" t="s">
        <v>12</v>
      </c>
      <c r="F83" s="105">
        <v>0.99009999999999998</v>
      </c>
      <c r="G83" s="129">
        <v>10479</v>
      </c>
      <c r="H83" s="4"/>
      <c r="I83" s="48"/>
      <c r="J83" s="3" t="s">
        <v>12</v>
      </c>
      <c r="K83" s="14"/>
      <c r="L83" s="12">
        <v>29443</v>
      </c>
      <c r="N83" s="1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3" customFormat="1" ht="18" customHeight="1">
      <c r="A84" s="2" t="s">
        <v>19</v>
      </c>
      <c r="B84" s="2">
        <v>113</v>
      </c>
      <c r="C84" s="2" t="s">
        <v>24</v>
      </c>
      <c r="D84" s="4" t="s">
        <v>99</v>
      </c>
      <c r="E84" s="111" t="s">
        <v>12</v>
      </c>
      <c r="F84" s="105" t="s">
        <v>100</v>
      </c>
      <c r="G84" s="129">
        <v>9381</v>
      </c>
      <c r="H84" s="4"/>
      <c r="I84" s="48"/>
      <c r="J84" s="3" t="s">
        <v>12</v>
      </c>
      <c r="K84" s="14"/>
      <c r="L84" s="12">
        <v>21768</v>
      </c>
      <c r="N84" s="13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8" customHeight="1">
      <c r="A85" s="2" t="s">
        <v>19</v>
      </c>
      <c r="B85" s="2">
        <v>62</v>
      </c>
      <c r="C85" s="2" t="s">
        <v>24</v>
      </c>
      <c r="D85" s="4" t="s">
        <v>101</v>
      </c>
      <c r="E85" s="111" t="s">
        <v>12</v>
      </c>
      <c r="F85" s="107">
        <v>0.99139999999999995</v>
      </c>
      <c r="G85" s="129">
        <v>9280</v>
      </c>
      <c r="H85" s="3"/>
      <c r="J85" s="3" t="s">
        <v>12</v>
      </c>
      <c r="L85" s="12">
        <v>25183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8" customHeight="1">
      <c r="A86" s="2" t="s">
        <v>19</v>
      </c>
      <c r="B86" s="2">
        <v>92</v>
      </c>
      <c r="C86" s="2" t="s">
        <v>10</v>
      </c>
      <c r="D86" s="4" t="s">
        <v>102</v>
      </c>
      <c r="E86" s="111" t="s">
        <v>12</v>
      </c>
      <c r="F86" s="105">
        <v>0.98599999999999999</v>
      </c>
      <c r="G86" s="129">
        <v>8515</v>
      </c>
      <c r="H86" s="3"/>
      <c r="J86" s="3" t="s">
        <v>12</v>
      </c>
      <c r="L86" s="12">
        <v>29742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8" customHeight="1">
      <c r="A87" s="2" t="s">
        <v>19</v>
      </c>
      <c r="B87" s="2">
        <v>84</v>
      </c>
      <c r="C87" s="2" t="s">
        <v>10</v>
      </c>
      <c r="D87" s="7" t="s">
        <v>103</v>
      </c>
      <c r="E87" s="111" t="s">
        <v>12</v>
      </c>
      <c r="F87" s="107">
        <v>0.98360000000000003</v>
      </c>
      <c r="G87" s="129">
        <v>8374</v>
      </c>
      <c r="H87" s="3"/>
      <c r="J87" s="3" t="s">
        <v>12</v>
      </c>
      <c r="L87" s="12">
        <v>27551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3" customFormat="1" ht="18" customHeight="1">
      <c r="A88" s="2" t="s">
        <v>19</v>
      </c>
      <c r="B88" s="2">
        <v>17</v>
      </c>
      <c r="C88" s="2" t="s">
        <v>10</v>
      </c>
      <c r="D88" s="7" t="s">
        <v>104</v>
      </c>
      <c r="E88" s="111" t="s">
        <v>12</v>
      </c>
      <c r="F88" s="105">
        <v>0.99370000000000003</v>
      </c>
      <c r="G88" s="129">
        <v>8300</v>
      </c>
      <c r="H88" s="59"/>
      <c r="I88" s="48"/>
      <c r="J88" s="3" t="s">
        <v>12</v>
      </c>
      <c r="K88" s="14"/>
      <c r="L88" s="12">
        <v>28875</v>
      </c>
      <c r="N88" s="13"/>
    </row>
    <row r="89" spans="1:32" s="3" customFormat="1" ht="18" customHeight="1">
      <c r="A89" s="2" t="s">
        <v>19</v>
      </c>
      <c r="B89" s="2">
        <v>123</v>
      </c>
      <c r="C89" s="2" t="s">
        <v>10</v>
      </c>
      <c r="D89" s="4" t="s">
        <v>105</v>
      </c>
      <c r="E89" s="111" t="s">
        <v>12</v>
      </c>
      <c r="F89" s="105">
        <v>0.98939999999999995</v>
      </c>
      <c r="G89" s="129">
        <v>8099</v>
      </c>
      <c r="H89" s="4"/>
      <c r="I89" s="48"/>
      <c r="J89" s="3" t="s">
        <v>12</v>
      </c>
      <c r="K89" s="14"/>
      <c r="L89" s="12">
        <v>29664</v>
      </c>
      <c r="N89" s="1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3" customFormat="1" ht="18" customHeight="1">
      <c r="A90" s="2" t="s">
        <v>19</v>
      </c>
      <c r="B90" s="2">
        <v>97</v>
      </c>
      <c r="C90" s="2" t="s">
        <v>24</v>
      </c>
      <c r="D90" s="4" t="s">
        <v>106</v>
      </c>
      <c r="E90" s="111" t="s">
        <v>12</v>
      </c>
      <c r="F90" s="107">
        <v>0.97699999999999998</v>
      </c>
      <c r="G90" s="129">
        <v>6703</v>
      </c>
      <c r="I90" s="48"/>
      <c r="J90" s="3" t="s">
        <v>12</v>
      </c>
      <c r="K90" s="14"/>
      <c r="L90" s="12">
        <v>31740</v>
      </c>
      <c r="N90" s="13"/>
    </row>
    <row r="91" spans="1:32" s="3" customFormat="1" ht="18" customHeight="1">
      <c r="A91" s="2" t="s">
        <v>19</v>
      </c>
      <c r="B91" s="2">
        <v>117</v>
      </c>
      <c r="C91" s="2" t="s">
        <v>10</v>
      </c>
      <c r="D91" s="4" t="s">
        <v>107</v>
      </c>
      <c r="E91" s="111" t="s">
        <v>12</v>
      </c>
      <c r="F91" s="107">
        <v>0.97889999999999999</v>
      </c>
      <c r="G91" s="129">
        <v>6683</v>
      </c>
      <c r="H91" s="4"/>
      <c r="I91" s="48"/>
      <c r="J91" s="3" t="s">
        <v>12</v>
      </c>
      <c r="K91" s="14"/>
      <c r="L91" s="12">
        <v>33517</v>
      </c>
      <c r="N91" s="1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8" customHeight="1">
      <c r="A92" s="2" t="s">
        <v>19</v>
      </c>
      <c r="B92" s="2">
        <v>41</v>
      </c>
      <c r="C92" s="2" t="s">
        <v>24</v>
      </c>
      <c r="D92" s="7" t="s">
        <v>108</v>
      </c>
      <c r="E92" s="111" t="s">
        <v>12</v>
      </c>
      <c r="F92" s="105">
        <v>0.99199999999999999</v>
      </c>
      <c r="G92" s="129">
        <v>5300</v>
      </c>
      <c r="H92" s="4"/>
      <c r="I92" s="50"/>
      <c r="J92" s="3" t="s">
        <v>12</v>
      </c>
      <c r="L92" s="12">
        <v>23772</v>
      </c>
    </row>
    <row r="93" spans="1:32" s="3" customFormat="1" ht="18" customHeight="1">
      <c r="A93" s="2" t="s">
        <v>19</v>
      </c>
      <c r="B93" s="2">
        <v>70</v>
      </c>
      <c r="C93" s="2" t="s">
        <v>24</v>
      </c>
      <c r="D93" s="7" t="s">
        <v>109</v>
      </c>
      <c r="E93" s="111" t="s">
        <v>12</v>
      </c>
      <c r="F93" s="105">
        <v>0.99229999999999996</v>
      </c>
      <c r="G93" s="129">
        <v>5243</v>
      </c>
      <c r="I93" s="48"/>
      <c r="J93" s="3" t="s">
        <v>12</v>
      </c>
      <c r="K93" s="14"/>
      <c r="L93" s="12">
        <v>21622</v>
      </c>
      <c r="N93" s="13"/>
    </row>
    <row r="94" spans="1:32" s="3" customFormat="1" ht="18" customHeight="1">
      <c r="A94" s="2" t="s">
        <v>19</v>
      </c>
      <c r="B94" s="2">
        <v>18</v>
      </c>
      <c r="C94" s="2" t="s">
        <v>10</v>
      </c>
      <c r="D94" s="7" t="s">
        <v>110</v>
      </c>
      <c r="E94" s="111" t="s">
        <v>12</v>
      </c>
      <c r="F94" s="105">
        <v>0.99139999999999995</v>
      </c>
      <c r="G94" s="129">
        <v>5000</v>
      </c>
      <c r="H94" s="59"/>
      <c r="I94" s="48"/>
      <c r="J94" s="3" t="s">
        <v>12</v>
      </c>
      <c r="K94" s="14"/>
      <c r="L94" s="12">
        <v>31595</v>
      </c>
      <c r="N94" s="13"/>
    </row>
    <row r="95" spans="1:32" s="3" customFormat="1" ht="18" customHeight="1">
      <c r="A95" s="2" t="s">
        <v>19</v>
      </c>
      <c r="B95" s="2">
        <v>44</v>
      </c>
      <c r="C95" s="2" t="s">
        <v>24</v>
      </c>
      <c r="D95" s="4" t="s">
        <v>111</v>
      </c>
      <c r="E95" s="111" t="s">
        <v>12</v>
      </c>
      <c r="F95" s="105">
        <v>0.98260000000000003</v>
      </c>
      <c r="G95" s="129">
        <v>4950</v>
      </c>
      <c r="I95" s="48"/>
      <c r="J95" s="3" t="s">
        <v>12</v>
      </c>
      <c r="K95" s="14"/>
      <c r="L95" s="12">
        <v>26131</v>
      </c>
      <c r="N95" s="13"/>
    </row>
    <row r="96" spans="1:32" s="3" customFormat="1" ht="18" customHeight="1">
      <c r="A96" s="2" t="s">
        <v>19</v>
      </c>
      <c r="B96" s="2">
        <v>28</v>
      </c>
      <c r="C96" s="2" t="s">
        <v>10</v>
      </c>
      <c r="D96" s="7" t="s">
        <v>112</v>
      </c>
      <c r="E96" s="111" t="s">
        <v>12</v>
      </c>
      <c r="F96" s="105">
        <v>0.98839999999999995</v>
      </c>
      <c r="G96" s="129">
        <v>1000</v>
      </c>
      <c r="H96" s="4"/>
      <c r="I96" s="48"/>
      <c r="J96" s="3" t="s">
        <v>12</v>
      </c>
      <c r="K96" s="14"/>
      <c r="L96" s="12">
        <v>33442</v>
      </c>
      <c r="N96" s="1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3" customFormat="1" ht="18" customHeight="1">
      <c r="A97" s="2"/>
      <c r="B97" s="2"/>
      <c r="D97" s="97"/>
      <c r="E97" s="61" t="s">
        <v>334</v>
      </c>
      <c r="F97" s="98"/>
      <c r="G97" s="124">
        <f>SUM(G3:G96)</f>
        <v>4165046</v>
      </c>
      <c r="H97" s="4"/>
      <c r="I97" s="48"/>
      <c r="K97" s="14"/>
      <c r="L97" s="12"/>
      <c r="N97" s="1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3" customFormat="1" ht="18" customHeight="1">
      <c r="A98" s="2"/>
      <c r="B98" s="2"/>
      <c r="D98" s="2"/>
      <c r="E98" s="104"/>
      <c r="F98" s="9"/>
      <c r="G98" s="130"/>
      <c r="H98" s="4"/>
      <c r="I98" s="4"/>
      <c r="K98" s="99"/>
      <c r="L98" s="100"/>
      <c r="N98" s="5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3" customFormat="1" ht="18" customHeight="1">
      <c r="A99" s="2"/>
      <c r="C99" s="117"/>
      <c r="D99" s="113"/>
      <c r="E99" s="118" t="s">
        <v>337</v>
      </c>
      <c r="F99" s="119"/>
      <c r="G99" s="131"/>
      <c r="H99" s="4"/>
      <c r="I99" s="48"/>
      <c r="K99" s="14"/>
      <c r="L99" s="12"/>
      <c r="N99" s="1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s="3" customFormat="1" ht="18" customHeight="1">
      <c r="A100" s="2" t="s">
        <v>13</v>
      </c>
      <c r="B100" s="2">
        <v>31</v>
      </c>
      <c r="C100" s="2" t="s">
        <v>10</v>
      </c>
      <c r="D100" s="4" t="s">
        <v>113</v>
      </c>
      <c r="E100" s="109" t="s">
        <v>12</v>
      </c>
      <c r="F100" s="105">
        <v>0.98260000000000003</v>
      </c>
      <c r="G100" s="129">
        <v>622265</v>
      </c>
      <c r="H100" s="47"/>
      <c r="I100" s="48"/>
      <c r="J100" s="3" t="s">
        <v>114</v>
      </c>
      <c r="K100" s="14">
        <v>10968</v>
      </c>
      <c r="L100" s="12">
        <v>73874</v>
      </c>
      <c r="M100" s="5">
        <f t="shared" ref="M100:M136" si="0">K100/L100</f>
        <v>0.1484690148089991</v>
      </c>
      <c r="N100" s="13">
        <v>0.5423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8" customHeight="1">
      <c r="A101" s="2" t="s">
        <v>13</v>
      </c>
      <c r="B101" s="2">
        <v>33</v>
      </c>
      <c r="C101" s="2" t="s">
        <v>10</v>
      </c>
      <c r="D101" s="7" t="s">
        <v>115</v>
      </c>
      <c r="E101" s="109" t="s">
        <v>12</v>
      </c>
      <c r="F101" s="105">
        <v>0.98799999999999999</v>
      </c>
      <c r="G101" s="129">
        <v>326119</v>
      </c>
      <c r="H101" s="47"/>
      <c r="J101" s="3" t="s">
        <v>114</v>
      </c>
      <c r="K101" s="14">
        <v>8974</v>
      </c>
      <c r="L101" s="12">
        <v>97851</v>
      </c>
      <c r="M101" s="5">
        <f t="shared" si="0"/>
        <v>9.1710866521548071E-2</v>
      </c>
      <c r="N101" s="13">
        <v>0.55800000000000005</v>
      </c>
    </row>
    <row r="102" spans="1:32" ht="18" customHeight="1">
      <c r="A102" s="2" t="s">
        <v>13</v>
      </c>
      <c r="B102" s="2">
        <v>6</v>
      </c>
      <c r="C102" s="2" t="s">
        <v>10</v>
      </c>
      <c r="D102" s="7" t="s">
        <v>116</v>
      </c>
      <c r="E102" s="109" t="s">
        <v>12</v>
      </c>
      <c r="F102" s="105" t="s">
        <v>330</v>
      </c>
      <c r="G102" s="129">
        <v>301452</v>
      </c>
      <c r="H102" s="62"/>
      <c r="J102" s="3" t="s">
        <v>114</v>
      </c>
      <c r="K102" s="14">
        <v>9857</v>
      </c>
      <c r="L102" s="12">
        <v>75843</v>
      </c>
      <c r="M102" s="5">
        <f t="shared" si="0"/>
        <v>0.12996585050696835</v>
      </c>
      <c r="N102" s="13" t="s">
        <v>118</v>
      </c>
    </row>
    <row r="103" spans="1:32" ht="18" customHeight="1">
      <c r="A103" s="2" t="s">
        <v>13</v>
      </c>
      <c r="B103" s="2">
        <v>34</v>
      </c>
      <c r="C103" s="2" t="s">
        <v>10</v>
      </c>
      <c r="D103" s="7" t="s">
        <v>119</v>
      </c>
      <c r="E103" s="109" t="s">
        <v>12</v>
      </c>
      <c r="F103" s="105">
        <v>0.98870000000000002</v>
      </c>
      <c r="G103" s="129">
        <v>247043</v>
      </c>
      <c r="H103" s="62"/>
      <c r="J103" s="3" t="s">
        <v>114</v>
      </c>
      <c r="K103" s="14">
        <v>7581</v>
      </c>
      <c r="L103" s="12">
        <v>94421</v>
      </c>
      <c r="M103" s="5">
        <f t="shared" si="0"/>
        <v>8.0289342413234349E-2</v>
      </c>
      <c r="N103" s="13" t="s">
        <v>120</v>
      </c>
    </row>
    <row r="104" spans="1:32" ht="18" customHeight="1">
      <c r="A104" s="2" t="s">
        <v>13</v>
      </c>
      <c r="B104" s="2">
        <v>41</v>
      </c>
      <c r="C104" s="2" t="s">
        <v>10</v>
      </c>
      <c r="D104" s="4" t="s">
        <v>121</v>
      </c>
      <c r="E104" s="109" t="s">
        <v>12</v>
      </c>
      <c r="F104" s="105">
        <v>0.97840000000000005</v>
      </c>
      <c r="G104" s="129">
        <v>233593</v>
      </c>
      <c r="H104" s="47"/>
      <c r="J104" s="3" t="s">
        <v>114</v>
      </c>
      <c r="K104" s="14">
        <v>6740</v>
      </c>
      <c r="L104" s="12">
        <v>83655</v>
      </c>
      <c r="M104" s="5">
        <f t="shared" si="0"/>
        <v>8.0569003645926729E-2</v>
      </c>
      <c r="N104" s="13" t="s">
        <v>122</v>
      </c>
    </row>
    <row r="105" spans="1:32" s="3" customFormat="1" ht="18" customHeight="1">
      <c r="A105" s="2" t="s">
        <v>13</v>
      </c>
      <c r="B105" s="2">
        <v>37</v>
      </c>
      <c r="C105" s="2" t="s">
        <v>10</v>
      </c>
      <c r="D105" s="4" t="s">
        <v>123</v>
      </c>
      <c r="E105" s="109" t="s">
        <v>12</v>
      </c>
      <c r="F105" s="105">
        <v>0.98340000000000005</v>
      </c>
      <c r="G105" s="129">
        <v>214154</v>
      </c>
      <c r="H105" s="47"/>
      <c r="I105" s="48"/>
      <c r="J105" s="3" t="s">
        <v>114</v>
      </c>
      <c r="K105" s="14">
        <v>4467</v>
      </c>
      <c r="L105" s="12">
        <v>86449</v>
      </c>
      <c r="M105" s="5">
        <f t="shared" si="0"/>
        <v>5.1672084118960314E-2</v>
      </c>
      <c r="N105" s="13">
        <v>0.79469999999999996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s="3" customFormat="1" ht="18" customHeight="1">
      <c r="A106" s="2" t="s">
        <v>13</v>
      </c>
      <c r="B106" s="2">
        <v>23</v>
      </c>
      <c r="C106" s="2" t="s">
        <v>10</v>
      </c>
      <c r="D106" s="4" t="s">
        <v>124</v>
      </c>
      <c r="E106" s="109" t="s">
        <v>12</v>
      </c>
      <c r="F106" s="105">
        <v>0.98619999999999997</v>
      </c>
      <c r="G106" s="129">
        <v>212243</v>
      </c>
      <c r="H106" s="47"/>
      <c r="I106" s="50"/>
      <c r="J106" s="3" t="s">
        <v>114</v>
      </c>
      <c r="K106" s="14">
        <v>7087</v>
      </c>
      <c r="L106" s="12">
        <v>83921</v>
      </c>
      <c r="M106" s="5">
        <f t="shared" si="0"/>
        <v>8.4448469393834671E-2</v>
      </c>
      <c r="N106" s="13">
        <v>0.61890000000000001</v>
      </c>
    </row>
    <row r="107" spans="1:32" s="3" customFormat="1" ht="18" customHeight="1">
      <c r="A107" s="2" t="s">
        <v>13</v>
      </c>
      <c r="B107" s="2">
        <v>25</v>
      </c>
      <c r="C107" s="2" t="s">
        <v>10</v>
      </c>
      <c r="D107" s="7" t="s">
        <v>125</v>
      </c>
      <c r="E107" s="109" t="s">
        <v>12</v>
      </c>
      <c r="F107" s="105">
        <v>0.9899</v>
      </c>
      <c r="G107" s="129">
        <v>207298</v>
      </c>
      <c r="H107" s="47"/>
      <c r="I107" s="50"/>
      <c r="J107" s="3" t="s">
        <v>114</v>
      </c>
      <c r="K107" s="14">
        <v>9510</v>
      </c>
      <c r="L107" s="12">
        <v>74999</v>
      </c>
      <c r="M107" s="5">
        <f t="shared" si="0"/>
        <v>0.12680169068920918</v>
      </c>
      <c r="N107" s="13">
        <v>0.58850000000000002</v>
      </c>
    </row>
    <row r="108" spans="1:32" s="3" customFormat="1" ht="18" customHeight="1">
      <c r="A108" s="2" t="s">
        <v>13</v>
      </c>
      <c r="B108" s="2">
        <v>12</v>
      </c>
      <c r="C108" s="2" t="s">
        <v>10</v>
      </c>
      <c r="D108" s="7" t="s">
        <v>126</v>
      </c>
      <c r="E108" s="109" t="s">
        <v>12</v>
      </c>
      <c r="F108" s="105">
        <v>0.98360000000000003</v>
      </c>
      <c r="G108" s="129">
        <v>201903</v>
      </c>
      <c r="H108" s="62"/>
      <c r="I108" s="48"/>
      <c r="J108" s="3" t="s">
        <v>114</v>
      </c>
      <c r="K108" s="14">
        <v>9766</v>
      </c>
      <c r="L108" s="12">
        <v>79621</v>
      </c>
      <c r="M108" s="5">
        <f t="shared" si="0"/>
        <v>0.1226560831941322</v>
      </c>
      <c r="N108" s="13" t="s">
        <v>127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s="3" customFormat="1" ht="18" customHeight="1">
      <c r="A109" s="2" t="s">
        <v>13</v>
      </c>
      <c r="B109" s="2">
        <v>30</v>
      </c>
      <c r="C109" s="2" t="s">
        <v>24</v>
      </c>
      <c r="D109" s="7" t="s">
        <v>128</v>
      </c>
      <c r="E109" s="109" t="s">
        <v>12</v>
      </c>
      <c r="F109" s="105">
        <v>0.99250000000000005</v>
      </c>
      <c r="G109" s="129">
        <v>172816</v>
      </c>
      <c r="H109" s="62"/>
      <c r="I109" s="48"/>
      <c r="J109" s="3" t="s">
        <v>114</v>
      </c>
      <c r="K109" s="14">
        <v>16400</v>
      </c>
      <c r="L109" s="12">
        <v>67525</v>
      </c>
      <c r="M109" s="5">
        <f t="shared" si="0"/>
        <v>0.24287300999629766</v>
      </c>
      <c r="N109" s="13">
        <v>0.79520000000000002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s="17" customFormat="1" ht="18.75">
      <c r="A110" s="2" t="s">
        <v>13</v>
      </c>
      <c r="B110" s="2">
        <v>5</v>
      </c>
      <c r="C110" s="2" t="s">
        <v>10</v>
      </c>
      <c r="D110" s="7" t="s">
        <v>129</v>
      </c>
      <c r="E110" s="109" t="s">
        <v>12</v>
      </c>
      <c r="F110" s="105">
        <v>0.98980000000000001</v>
      </c>
      <c r="G110" s="129">
        <v>159736</v>
      </c>
      <c r="H110" s="47"/>
      <c r="I110" s="48"/>
      <c r="J110" s="3" t="s">
        <v>114</v>
      </c>
      <c r="K110" s="14">
        <v>10558</v>
      </c>
      <c r="L110" s="12">
        <v>68242</v>
      </c>
      <c r="M110" s="5">
        <f t="shared" si="0"/>
        <v>0.1547141056827174</v>
      </c>
      <c r="N110" s="13">
        <v>0.51539999999999997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8" customHeight="1">
      <c r="A111" s="2" t="s">
        <v>13</v>
      </c>
      <c r="B111" s="2">
        <v>3</v>
      </c>
      <c r="C111" s="2" t="s">
        <v>10</v>
      </c>
      <c r="D111" s="4" t="s">
        <v>130</v>
      </c>
      <c r="E111" s="109" t="s">
        <v>12</v>
      </c>
      <c r="F111" s="105">
        <v>0.98170000000000002</v>
      </c>
      <c r="G111" s="129">
        <v>148498</v>
      </c>
      <c r="H111" s="62"/>
      <c r="I111" s="50"/>
      <c r="J111" s="3" t="s">
        <v>114</v>
      </c>
      <c r="K111" s="14">
        <v>15378</v>
      </c>
      <c r="L111" s="12">
        <v>83852</v>
      </c>
      <c r="M111" s="5">
        <f t="shared" si="0"/>
        <v>0.18339455230644469</v>
      </c>
      <c r="N111" s="13">
        <v>0.51200000000000001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8" customHeight="1">
      <c r="A112" s="2" t="s">
        <v>13</v>
      </c>
      <c r="B112" s="2">
        <v>42</v>
      </c>
      <c r="C112" s="2" t="s">
        <v>24</v>
      </c>
      <c r="D112" s="7" t="s">
        <v>131</v>
      </c>
      <c r="E112" s="109" t="s">
        <v>12</v>
      </c>
      <c r="F112" s="105">
        <v>0.98950000000000005</v>
      </c>
      <c r="G112" s="129">
        <v>146122</v>
      </c>
      <c r="H112" s="62"/>
      <c r="I112" s="50"/>
      <c r="J112" s="3" t="s">
        <v>114</v>
      </c>
      <c r="K112" s="14">
        <v>4620</v>
      </c>
      <c r="L112" s="12">
        <v>61759</v>
      </c>
      <c r="M112" s="5">
        <f t="shared" si="0"/>
        <v>7.480691073365825E-2</v>
      </c>
      <c r="N112" s="13">
        <v>0.78959999999999997</v>
      </c>
    </row>
    <row r="113" spans="1:32" ht="18" customHeight="1">
      <c r="A113" s="2" t="s">
        <v>13</v>
      </c>
      <c r="B113" s="2">
        <v>4</v>
      </c>
      <c r="C113" s="2" t="s">
        <v>10</v>
      </c>
      <c r="D113" s="4" t="s">
        <v>132</v>
      </c>
      <c r="E113" s="109" t="s">
        <v>12</v>
      </c>
      <c r="F113" s="105">
        <v>0.99150000000000005</v>
      </c>
      <c r="G113" s="129">
        <v>136428</v>
      </c>
      <c r="H113" s="62"/>
      <c r="I113" s="50"/>
      <c r="J113" s="3" t="s">
        <v>114</v>
      </c>
      <c r="K113" s="14">
        <v>9354</v>
      </c>
      <c r="L113" s="12">
        <v>86203</v>
      </c>
      <c r="M113" s="5">
        <f t="shared" si="0"/>
        <v>0.10851130471097294</v>
      </c>
      <c r="N113" s="13">
        <v>0.64949999999999997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3" customFormat="1" ht="18" customHeight="1">
      <c r="A114" s="2" t="s">
        <v>13</v>
      </c>
      <c r="B114" s="2">
        <v>38</v>
      </c>
      <c r="C114" s="2" t="s">
        <v>10</v>
      </c>
      <c r="D114" s="7" t="s">
        <v>133</v>
      </c>
      <c r="E114" s="109" t="s">
        <v>12</v>
      </c>
      <c r="F114" s="105">
        <v>0.98440000000000005</v>
      </c>
      <c r="G114" s="129">
        <v>132329</v>
      </c>
      <c r="H114" s="62"/>
      <c r="I114" s="50"/>
      <c r="J114" s="3" t="s">
        <v>114</v>
      </c>
      <c r="K114" s="14">
        <v>8994</v>
      </c>
      <c r="L114" s="12">
        <v>96099</v>
      </c>
      <c r="M114" s="5">
        <f t="shared" si="0"/>
        <v>9.3590984297443267E-2</v>
      </c>
      <c r="N114" s="13">
        <v>0.63819999999999999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s="3" customFormat="1" ht="18" customHeight="1">
      <c r="A115" s="2" t="s">
        <v>19</v>
      </c>
      <c r="B115" s="2">
        <v>85</v>
      </c>
      <c r="C115" s="2" t="s">
        <v>10</v>
      </c>
      <c r="D115" s="4" t="s">
        <v>134</v>
      </c>
      <c r="E115" s="109" t="s">
        <v>12</v>
      </c>
      <c r="F115" s="107">
        <v>0.98750000000000004</v>
      </c>
      <c r="G115" s="129">
        <v>126259</v>
      </c>
      <c r="I115" s="48"/>
      <c r="J115" s="3" t="s">
        <v>114</v>
      </c>
      <c r="K115" s="14">
        <v>3776</v>
      </c>
      <c r="L115" s="12">
        <v>26924</v>
      </c>
      <c r="M115" s="5">
        <f t="shared" si="0"/>
        <v>0.14024662011588174</v>
      </c>
      <c r="N115" s="13">
        <v>0.62129999999999996</v>
      </c>
    </row>
    <row r="116" spans="1:32" s="3" customFormat="1" ht="18" customHeight="1">
      <c r="A116" s="2" t="s">
        <v>13</v>
      </c>
      <c r="B116" s="2">
        <v>19</v>
      </c>
      <c r="C116" s="2" t="s">
        <v>24</v>
      </c>
      <c r="D116" s="7" t="s">
        <v>135</v>
      </c>
      <c r="E116" s="109" t="s">
        <v>12</v>
      </c>
      <c r="F116" s="105">
        <v>0.99309999999999998</v>
      </c>
      <c r="G116" s="129">
        <v>115254</v>
      </c>
      <c r="H116" s="47"/>
      <c r="I116" s="50"/>
      <c r="J116" s="3" t="s">
        <v>114</v>
      </c>
      <c r="K116" s="14">
        <v>9425</v>
      </c>
      <c r="L116" s="12">
        <v>80650</v>
      </c>
      <c r="M116" s="5">
        <f t="shared" si="0"/>
        <v>0.11686298822070676</v>
      </c>
      <c r="N116" s="13">
        <v>0.61890000000000001</v>
      </c>
    </row>
    <row r="117" spans="1:32" s="3" customFormat="1" ht="18" customHeight="1">
      <c r="A117" s="2" t="s">
        <v>13</v>
      </c>
      <c r="B117" s="2">
        <v>14</v>
      </c>
      <c r="C117" s="2" t="s">
        <v>10</v>
      </c>
      <c r="D117" s="4" t="s">
        <v>136</v>
      </c>
      <c r="E117" s="109" t="s">
        <v>12</v>
      </c>
      <c r="F117" s="105">
        <v>0.9909</v>
      </c>
      <c r="G117" s="129">
        <v>108902</v>
      </c>
      <c r="H117" s="62"/>
      <c r="I117" s="48"/>
      <c r="J117" s="3" t="s">
        <v>114</v>
      </c>
      <c r="K117" s="14">
        <v>6270</v>
      </c>
      <c r="L117" s="12">
        <v>74693</v>
      </c>
      <c r="M117" s="5">
        <f t="shared" si="0"/>
        <v>8.3943609173550399E-2</v>
      </c>
      <c r="N117" s="13">
        <v>0.82869999999999999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s="3" customFormat="1" ht="18" customHeight="1">
      <c r="A118" s="2" t="s">
        <v>13</v>
      </c>
      <c r="B118" s="2">
        <v>21</v>
      </c>
      <c r="C118" s="2" t="s">
        <v>24</v>
      </c>
      <c r="D118" s="7" t="s">
        <v>137</v>
      </c>
      <c r="E118" s="109" t="s">
        <v>12</v>
      </c>
      <c r="F118" s="105">
        <v>0.98809999999999998</v>
      </c>
      <c r="G118" s="129">
        <v>108096</v>
      </c>
      <c r="H118" s="47"/>
      <c r="I118" s="50"/>
      <c r="J118" s="3" t="s">
        <v>114</v>
      </c>
      <c r="K118" s="14">
        <v>10183</v>
      </c>
      <c r="L118" s="12">
        <v>76784</v>
      </c>
      <c r="M118" s="5">
        <f t="shared" si="0"/>
        <v>0.13261877474473849</v>
      </c>
      <c r="N118" s="13">
        <v>0.61760000000000004</v>
      </c>
    </row>
    <row r="119" spans="1:32" ht="18" customHeight="1">
      <c r="A119" s="2" t="s">
        <v>13</v>
      </c>
      <c r="B119" s="2">
        <v>15</v>
      </c>
      <c r="C119" s="2" t="s">
        <v>10</v>
      </c>
      <c r="D119" s="4" t="s">
        <v>138</v>
      </c>
      <c r="E119" s="109" t="s">
        <v>12</v>
      </c>
      <c r="F119" s="105">
        <v>0.98050000000000004</v>
      </c>
      <c r="G119" s="129">
        <v>90547</v>
      </c>
      <c r="H119" s="47"/>
      <c r="J119" s="3" t="s">
        <v>114</v>
      </c>
      <c r="K119" s="14">
        <v>9636</v>
      </c>
      <c r="L119" s="12">
        <v>92802</v>
      </c>
      <c r="M119" s="5">
        <f t="shared" si="0"/>
        <v>0.10383396909549363</v>
      </c>
      <c r="N119" s="13">
        <v>0.51819999999999999</v>
      </c>
    </row>
    <row r="120" spans="1:32" ht="18" customHeight="1">
      <c r="A120" s="2" t="s">
        <v>19</v>
      </c>
      <c r="B120" s="2">
        <v>71</v>
      </c>
      <c r="C120" s="2" t="s">
        <v>10</v>
      </c>
      <c r="D120" s="4" t="s">
        <v>139</v>
      </c>
      <c r="E120" s="109" t="s">
        <v>12</v>
      </c>
      <c r="F120" s="105">
        <v>0.98140000000000005</v>
      </c>
      <c r="G120" s="129">
        <v>85414</v>
      </c>
      <c r="H120" s="3"/>
      <c r="J120" s="3" t="s">
        <v>114</v>
      </c>
      <c r="K120" s="15">
        <v>2262</v>
      </c>
      <c r="L120" s="12">
        <v>33357</v>
      </c>
      <c r="M120" s="5">
        <f t="shared" si="0"/>
        <v>6.7811853583955389E-2</v>
      </c>
      <c r="N120" s="13">
        <v>0.84389999999999998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8" customHeight="1">
      <c r="A121" s="2" t="s">
        <v>19</v>
      </c>
      <c r="B121" s="2">
        <v>22</v>
      </c>
      <c r="C121" s="2" t="s">
        <v>10</v>
      </c>
      <c r="D121" s="7" t="s">
        <v>140</v>
      </c>
      <c r="E121" s="109" t="s">
        <v>12</v>
      </c>
      <c r="F121" s="105">
        <v>0.84370000000000001</v>
      </c>
      <c r="G121" s="129">
        <v>83382</v>
      </c>
      <c r="H121" s="3"/>
      <c r="J121" s="3" t="s">
        <v>114</v>
      </c>
      <c r="K121" s="14">
        <v>4556</v>
      </c>
      <c r="L121" s="12">
        <v>28999</v>
      </c>
      <c r="M121" s="5">
        <f t="shared" si="0"/>
        <v>0.15710886582295941</v>
      </c>
      <c r="N121" s="13">
        <v>0.58230000000000004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17" customFormat="1" ht="18.75" customHeight="1">
      <c r="A122" s="2" t="s">
        <v>13</v>
      </c>
      <c r="B122" s="2">
        <v>2</v>
      </c>
      <c r="C122" s="2" t="s">
        <v>10</v>
      </c>
      <c r="D122" s="4" t="s">
        <v>141</v>
      </c>
      <c r="E122" s="109" t="s">
        <v>12</v>
      </c>
      <c r="F122" s="105">
        <v>0.98640000000000005</v>
      </c>
      <c r="G122" s="129">
        <v>78058</v>
      </c>
      <c r="H122" s="47"/>
      <c r="I122" s="50"/>
      <c r="J122" s="3" t="s">
        <v>114</v>
      </c>
      <c r="K122" s="14">
        <v>13937</v>
      </c>
      <c r="L122" s="12">
        <v>75737</v>
      </c>
      <c r="M122" s="5">
        <f t="shared" si="0"/>
        <v>0.18401837939184282</v>
      </c>
      <c r="N122" s="13" t="s">
        <v>142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3" customFormat="1" ht="18.75" customHeight="1">
      <c r="A123" s="2" t="s">
        <v>19</v>
      </c>
      <c r="B123" s="2">
        <v>69</v>
      </c>
      <c r="C123" s="2" t="s">
        <v>10</v>
      </c>
      <c r="D123" s="4" t="s">
        <v>143</v>
      </c>
      <c r="E123" s="109" t="s">
        <v>12</v>
      </c>
      <c r="F123" s="107">
        <v>0.98329999999999995</v>
      </c>
      <c r="G123" s="129">
        <v>68730</v>
      </c>
      <c r="I123" s="48"/>
      <c r="J123" s="3" t="s">
        <v>114</v>
      </c>
      <c r="K123" s="15">
        <v>3471</v>
      </c>
      <c r="L123" s="12">
        <v>32021</v>
      </c>
      <c r="M123" s="5">
        <f t="shared" si="0"/>
        <v>0.10839761406576934</v>
      </c>
      <c r="N123" s="13">
        <v>0.62229999999999996</v>
      </c>
    </row>
    <row r="124" spans="1:32" s="3" customFormat="1" ht="18" customHeight="1">
      <c r="A124" s="2" t="s">
        <v>19</v>
      </c>
      <c r="B124" s="2">
        <v>112</v>
      </c>
      <c r="C124" s="2" t="s">
        <v>10</v>
      </c>
      <c r="D124" s="4" t="s">
        <v>144</v>
      </c>
      <c r="E124" s="109" t="s">
        <v>12</v>
      </c>
      <c r="F124" s="105">
        <v>0.98640000000000005</v>
      </c>
      <c r="G124" s="129">
        <v>46662</v>
      </c>
      <c r="H124" s="4"/>
      <c r="I124" s="48"/>
      <c r="J124" s="3" t="s">
        <v>114</v>
      </c>
      <c r="K124" s="15">
        <v>1906</v>
      </c>
      <c r="L124" s="12">
        <v>34932</v>
      </c>
      <c r="M124" s="5">
        <f t="shared" si="0"/>
        <v>5.4563151265315468E-2</v>
      </c>
      <c r="N124" s="13">
        <v>0.76859999999999995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s="3" customFormat="1" ht="18" customHeight="1">
      <c r="A125" s="2" t="s">
        <v>19</v>
      </c>
      <c r="B125" s="2">
        <v>5</v>
      </c>
      <c r="C125" s="2" t="s">
        <v>10</v>
      </c>
      <c r="D125" s="4" t="s">
        <v>145</v>
      </c>
      <c r="E125" s="109" t="s">
        <v>12</v>
      </c>
      <c r="F125" s="107">
        <v>0.98809999999999998</v>
      </c>
      <c r="G125" s="129">
        <v>44364</v>
      </c>
      <c r="H125" s="58"/>
      <c r="I125" s="48"/>
      <c r="J125" s="3" t="s">
        <v>114</v>
      </c>
      <c r="K125" s="15">
        <v>5141</v>
      </c>
      <c r="L125" s="12">
        <v>25864</v>
      </c>
      <c r="M125" s="5">
        <f t="shared" si="0"/>
        <v>0.19877049180327869</v>
      </c>
      <c r="N125" s="13">
        <v>0.58609999999999995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8" customHeight="1">
      <c r="A126" s="2" t="s">
        <v>19</v>
      </c>
      <c r="B126" s="2">
        <v>50</v>
      </c>
      <c r="C126" s="2" t="s">
        <v>24</v>
      </c>
      <c r="D126" s="4" t="s">
        <v>146</v>
      </c>
      <c r="E126" s="109" t="s">
        <v>12</v>
      </c>
      <c r="F126" s="107">
        <v>0.99429999999999996</v>
      </c>
      <c r="G126" s="129">
        <v>39230</v>
      </c>
      <c r="H126" s="4"/>
      <c r="I126" s="50"/>
      <c r="J126" s="3" t="s">
        <v>114</v>
      </c>
      <c r="K126" s="15">
        <v>5215</v>
      </c>
      <c r="L126" s="12">
        <v>25626</v>
      </c>
      <c r="M126" s="5">
        <f t="shared" si="0"/>
        <v>0.20350425349254664</v>
      </c>
      <c r="N126" s="13" t="s">
        <v>147</v>
      </c>
    </row>
    <row r="127" spans="1:32" ht="18" customHeight="1">
      <c r="A127" s="2" t="s">
        <v>19</v>
      </c>
      <c r="B127" s="2">
        <v>80</v>
      </c>
      <c r="C127" s="2" t="s">
        <v>24</v>
      </c>
      <c r="D127" s="7" t="s">
        <v>148</v>
      </c>
      <c r="E127" s="109" t="s">
        <v>12</v>
      </c>
      <c r="F127" s="105">
        <v>0.98809999999999998</v>
      </c>
      <c r="G127" s="129">
        <v>38589</v>
      </c>
      <c r="H127" s="4"/>
      <c r="I127" s="50"/>
      <c r="J127" s="3" t="s">
        <v>114</v>
      </c>
      <c r="K127" s="14">
        <v>2823</v>
      </c>
      <c r="L127" s="12">
        <v>29754</v>
      </c>
      <c r="M127" s="5">
        <f t="shared" si="0"/>
        <v>9.487799959669288E-2</v>
      </c>
      <c r="N127" s="13">
        <v>0.64080000000000004</v>
      </c>
    </row>
    <row r="128" spans="1:32" ht="18" customHeight="1">
      <c r="A128" s="2" t="s">
        <v>19</v>
      </c>
      <c r="B128" s="2">
        <v>81</v>
      </c>
      <c r="C128" s="2" t="s">
        <v>10</v>
      </c>
      <c r="D128" s="4" t="s">
        <v>149</v>
      </c>
      <c r="E128" s="109" t="s">
        <v>12</v>
      </c>
      <c r="F128" s="107">
        <v>0.98809999999999998</v>
      </c>
      <c r="G128" s="129">
        <v>38181</v>
      </c>
      <c r="H128" s="3"/>
      <c r="J128" s="3" t="s">
        <v>114</v>
      </c>
      <c r="K128" s="15">
        <v>3187</v>
      </c>
      <c r="L128" s="12">
        <v>28756</v>
      </c>
      <c r="M128" s="5">
        <f t="shared" si="0"/>
        <v>0.11082904437334817</v>
      </c>
      <c r="N128" s="13">
        <v>0.50800000000000001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8" customHeight="1">
      <c r="A129" s="2" t="s">
        <v>19</v>
      </c>
      <c r="B129" s="2">
        <v>95</v>
      </c>
      <c r="C129" s="2" t="s">
        <v>24</v>
      </c>
      <c r="D129" s="4" t="s">
        <v>150</v>
      </c>
      <c r="E129" s="109" t="s">
        <v>12</v>
      </c>
      <c r="F129" s="107">
        <v>0.98919999999999997</v>
      </c>
      <c r="G129" s="129">
        <v>32237</v>
      </c>
      <c r="H129" s="4"/>
      <c r="J129" s="3" t="s">
        <v>114</v>
      </c>
      <c r="K129" s="15">
        <v>4145</v>
      </c>
      <c r="L129" s="12">
        <v>26206</v>
      </c>
      <c r="M129" s="5">
        <f t="shared" si="0"/>
        <v>0.15816988475921545</v>
      </c>
      <c r="N129" s="13">
        <v>0.72960000000000003</v>
      </c>
    </row>
    <row r="130" spans="1:32" ht="18" customHeight="1">
      <c r="A130" s="2" t="s">
        <v>19</v>
      </c>
      <c r="B130" s="2">
        <v>122</v>
      </c>
      <c r="C130" s="2" t="s">
        <v>24</v>
      </c>
      <c r="D130" s="4" t="s">
        <v>151</v>
      </c>
      <c r="E130" s="109" t="s">
        <v>12</v>
      </c>
      <c r="F130" s="105">
        <v>0.99299999999999999</v>
      </c>
      <c r="G130" s="129">
        <v>29094</v>
      </c>
      <c r="H130" s="4"/>
      <c r="J130" s="3" t="s">
        <v>114</v>
      </c>
      <c r="K130" s="15">
        <v>5720</v>
      </c>
      <c r="L130" s="12">
        <v>27196</v>
      </c>
      <c r="M130" s="5">
        <f t="shared" si="0"/>
        <v>0.21032504780114722</v>
      </c>
      <c r="N130" s="13" t="s">
        <v>152</v>
      </c>
    </row>
    <row r="131" spans="1:32" ht="18" customHeight="1">
      <c r="A131" s="2" t="s">
        <v>19</v>
      </c>
      <c r="B131" s="2">
        <v>88</v>
      </c>
      <c r="C131" s="2" t="s">
        <v>10</v>
      </c>
      <c r="D131" s="4" t="s">
        <v>153</v>
      </c>
      <c r="E131" s="109" t="s">
        <v>12</v>
      </c>
      <c r="F131" s="107">
        <v>0.99160000000000004</v>
      </c>
      <c r="G131" s="129">
        <v>25799</v>
      </c>
      <c r="H131" s="4"/>
      <c r="J131" s="3" t="s">
        <v>114</v>
      </c>
      <c r="K131" s="14">
        <v>2905</v>
      </c>
      <c r="L131" s="12">
        <v>29359</v>
      </c>
      <c r="M131" s="5">
        <f t="shared" si="0"/>
        <v>9.8947511836234209E-2</v>
      </c>
      <c r="N131" s="13">
        <v>0.71289999999999998</v>
      </c>
    </row>
    <row r="132" spans="1:32" ht="18" customHeight="1">
      <c r="A132" s="2" t="s">
        <v>19</v>
      </c>
      <c r="B132" s="2">
        <v>38</v>
      </c>
      <c r="C132" s="2" t="s">
        <v>10</v>
      </c>
      <c r="D132" s="4" t="s">
        <v>154</v>
      </c>
      <c r="E132" s="109" t="s">
        <v>12</v>
      </c>
      <c r="F132" s="107">
        <v>0.9879</v>
      </c>
      <c r="G132" s="129">
        <v>25125</v>
      </c>
      <c r="H132" s="3"/>
      <c r="J132" s="3" t="s">
        <v>114</v>
      </c>
      <c r="K132" s="15">
        <v>3527</v>
      </c>
      <c r="L132" s="12">
        <v>28272</v>
      </c>
      <c r="M132" s="5">
        <f t="shared" si="0"/>
        <v>0.1247524052065648</v>
      </c>
      <c r="N132" s="13">
        <v>0.57669999999999999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8" customHeight="1">
      <c r="A133" s="2" t="s">
        <v>19</v>
      </c>
      <c r="B133" s="2">
        <v>7</v>
      </c>
      <c r="C133" s="2" t="s">
        <v>10</v>
      </c>
      <c r="D133" s="4" t="s">
        <v>155</v>
      </c>
      <c r="E133" s="109" t="s">
        <v>12</v>
      </c>
      <c r="F133" s="107">
        <v>0.99309999999999998</v>
      </c>
      <c r="G133" s="129">
        <v>23634</v>
      </c>
      <c r="H133" s="58"/>
      <c r="J133" s="3" t="s">
        <v>114</v>
      </c>
      <c r="K133" s="15">
        <v>3911</v>
      </c>
      <c r="L133" s="12">
        <v>25031</v>
      </c>
      <c r="M133" s="5">
        <f t="shared" si="0"/>
        <v>0.15624625464424113</v>
      </c>
      <c r="N133" s="13" t="s">
        <v>156</v>
      </c>
    </row>
    <row r="134" spans="1:32" ht="18" customHeight="1">
      <c r="A134" s="2" t="s">
        <v>19</v>
      </c>
      <c r="B134" s="2">
        <v>103</v>
      </c>
      <c r="C134" s="2" t="s">
        <v>24</v>
      </c>
      <c r="D134" s="7" t="s">
        <v>157</v>
      </c>
      <c r="E134" s="109" t="s">
        <v>12</v>
      </c>
      <c r="F134" s="105">
        <v>0.99160000000000004</v>
      </c>
      <c r="G134" s="129">
        <v>19399</v>
      </c>
      <c r="H134" s="4"/>
      <c r="J134" s="3" t="s">
        <v>114</v>
      </c>
      <c r="K134" s="14">
        <v>2035</v>
      </c>
      <c r="L134" s="12">
        <v>22907</v>
      </c>
      <c r="M134" s="5">
        <f t="shared" si="0"/>
        <v>8.883747326144846E-2</v>
      </c>
      <c r="N134" s="13">
        <v>0.91200000000000003</v>
      </c>
    </row>
    <row r="135" spans="1:32" s="3" customFormat="1" ht="18" customHeight="1">
      <c r="A135" s="2" t="s">
        <v>19</v>
      </c>
      <c r="B135" s="2">
        <v>64</v>
      </c>
      <c r="C135" s="2" t="s">
        <v>24</v>
      </c>
      <c r="D135" s="4" t="s">
        <v>158</v>
      </c>
      <c r="E135" s="109" t="s">
        <v>12</v>
      </c>
      <c r="F135" s="105">
        <v>0.99490000000000001</v>
      </c>
      <c r="G135" s="129">
        <v>18599</v>
      </c>
      <c r="I135" s="48"/>
      <c r="J135" s="3" t="s">
        <v>114</v>
      </c>
      <c r="K135" s="15">
        <v>7073</v>
      </c>
      <c r="L135" s="12">
        <v>26752</v>
      </c>
      <c r="M135" s="5">
        <f t="shared" si="0"/>
        <v>0.26439144736842107</v>
      </c>
      <c r="N135" s="13">
        <v>0.51929999999999998</v>
      </c>
    </row>
    <row r="136" spans="1:32" s="3" customFormat="1" ht="18" customHeight="1">
      <c r="A136" s="2" t="s">
        <v>19</v>
      </c>
      <c r="B136" s="2">
        <v>77</v>
      </c>
      <c r="C136" s="2" t="s">
        <v>24</v>
      </c>
      <c r="D136" s="7" t="s">
        <v>159</v>
      </c>
      <c r="E136" s="109" t="s">
        <v>12</v>
      </c>
      <c r="F136" s="105">
        <v>0.99039999999999995</v>
      </c>
      <c r="G136" s="129">
        <v>16349</v>
      </c>
      <c r="H136" s="4"/>
      <c r="I136" s="50"/>
      <c r="J136" s="3" t="s">
        <v>114</v>
      </c>
      <c r="K136" s="14">
        <v>4645</v>
      </c>
      <c r="L136" s="12">
        <v>32920</v>
      </c>
      <c r="M136" s="5">
        <f t="shared" si="0"/>
        <v>0.14109963547995139</v>
      </c>
      <c r="N136" s="13">
        <v>0.80969999999999998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s="3" customFormat="1" ht="18" customHeight="1">
      <c r="A137" s="2"/>
      <c r="B137" s="2"/>
      <c r="C137" s="2"/>
      <c r="D137" s="103" t="s">
        <v>338</v>
      </c>
      <c r="E137" s="102"/>
      <c r="F137" s="98"/>
      <c r="G137" s="124">
        <f>SUM(G100:G136)</f>
        <v>4723903</v>
      </c>
      <c r="H137" s="4"/>
      <c r="I137" s="50"/>
      <c r="K137" s="14"/>
      <c r="L137" s="12"/>
      <c r="M137" s="5"/>
      <c r="N137" s="1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s="3" customFormat="1" ht="18" customHeight="1">
      <c r="A138" s="2"/>
      <c r="B138" s="2"/>
      <c r="C138" s="2"/>
      <c r="D138" s="7"/>
      <c r="E138" s="104"/>
      <c r="F138" s="9"/>
      <c r="G138" s="129"/>
      <c r="H138" s="4"/>
      <c r="I138" s="50"/>
      <c r="K138" s="14"/>
      <c r="L138" s="12"/>
      <c r="M138" s="5"/>
      <c r="N138" s="1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s="3" customFormat="1" ht="18" customHeight="1">
      <c r="A139" s="2"/>
      <c r="B139" s="2"/>
      <c r="C139" s="2"/>
      <c r="D139" s="120" t="s">
        <v>335</v>
      </c>
      <c r="E139" s="118"/>
      <c r="F139" s="121"/>
      <c r="G139" s="132"/>
      <c r="H139" s="4"/>
      <c r="I139" s="50"/>
      <c r="K139" s="14"/>
      <c r="L139" s="12"/>
      <c r="M139" s="5"/>
      <c r="N139" s="1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s="3" customFormat="1" ht="18" customHeight="1">
      <c r="A140" s="2" t="s">
        <v>13</v>
      </c>
      <c r="B140" s="2">
        <v>22</v>
      </c>
      <c r="C140" s="2" t="s">
        <v>24</v>
      </c>
      <c r="D140" s="7" t="s">
        <v>160</v>
      </c>
      <c r="E140" s="109" t="s">
        <v>114</v>
      </c>
      <c r="F140" s="105">
        <v>0.5494</v>
      </c>
      <c r="G140" s="129">
        <v>269582</v>
      </c>
      <c r="H140" s="62"/>
      <c r="I140" s="50"/>
      <c r="J140" s="3" t="s">
        <v>12</v>
      </c>
      <c r="K140" s="14"/>
      <c r="L140" s="12">
        <v>92385</v>
      </c>
      <c r="N140" s="13"/>
    </row>
    <row r="141" spans="1:32" s="3" customFormat="1" ht="18" customHeight="1">
      <c r="A141" s="2" t="s">
        <v>13</v>
      </c>
      <c r="B141" s="2">
        <v>26</v>
      </c>
      <c r="C141" s="2" t="s">
        <v>24</v>
      </c>
      <c r="D141" s="7" t="s">
        <v>161</v>
      </c>
      <c r="E141" s="109" t="s">
        <v>114</v>
      </c>
      <c r="F141" s="105">
        <v>0.58430000000000004</v>
      </c>
      <c r="G141" s="129">
        <v>244232</v>
      </c>
      <c r="H141" s="62"/>
      <c r="I141" s="50"/>
      <c r="J141" s="3" t="s">
        <v>12</v>
      </c>
      <c r="K141" s="14"/>
      <c r="L141" s="12">
        <v>70159</v>
      </c>
      <c r="N141" s="13"/>
    </row>
    <row r="142" spans="1:32" s="3" customFormat="1" ht="18" customHeight="1">
      <c r="A142" s="2" t="s">
        <v>19</v>
      </c>
      <c r="B142" s="2">
        <v>75</v>
      </c>
      <c r="C142" s="2" t="s">
        <v>10</v>
      </c>
      <c r="D142" s="7" t="s">
        <v>162</v>
      </c>
      <c r="E142" s="109" t="s">
        <v>114</v>
      </c>
      <c r="F142" s="105">
        <v>0.59409999999999996</v>
      </c>
      <c r="G142" s="129">
        <v>169805</v>
      </c>
      <c r="H142" s="4"/>
      <c r="I142" s="50"/>
      <c r="J142" s="3" t="s">
        <v>12</v>
      </c>
      <c r="K142" s="14"/>
      <c r="L142" s="12">
        <v>30893</v>
      </c>
      <c r="N142" s="13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8" customHeight="1">
      <c r="A143" s="2" t="s">
        <v>13</v>
      </c>
      <c r="B143" s="2">
        <v>11</v>
      </c>
      <c r="C143" s="2" t="s">
        <v>24</v>
      </c>
      <c r="D143" s="4" t="s">
        <v>163</v>
      </c>
      <c r="E143" s="109" t="s">
        <v>114</v>
      </c>
      <c r="F143" s="105">
        <v>0.54690000000000005</v>
      </c>
      <c r="G143" s="129">
        <v>139257</v>
      </c>
      <c r="H143" s="47"/>
      <c r="J143" s="3" t="s">
        <v>12</v>
      </c>
      <c r="L143" s="12">
        <v>76614</v>
      </c>
    </row>
    <row r="144" spans="1:32" ht="18" customHeight="1">
      <c r="A144" s="2" t="s">
        <v>13</v>
      </c>
      <c r="B144" s="2">
        <v>36</v>
      </c>
      <c r="C144" s="2" t="s">
        <v>24</v>
      </c>
      <c r="D144" s="4" t="s">
        <v>164</v>
      </c>
      <c r="E144" s="109" t="s">
        <v>114</v>
      </c>
      <c r="F144" s="105">
        <v>0.62160000000000004</v>
      </c>
      <c r="G144" s="129">
        <v>127765</v>
      </c>
      <c r="H144" s="62"/>
      <c r="I144" s="50"/>
      <c r="J144" s="3" t="s">
        <v>12</v>
      </c>
      <c r="L144" s="12">
        <v>64277</v>
      </c>
    </row>
    <row r="145" spans="1:32" ht="18" customHeight="1">
      <c r="A145" s="2" t="s">
        <v>19</v>
      </c>
      <c r="B145" s="2">
        <v>119</v>
      </c>
      <c r="C145" s="2" t="s">
        <v>24</v>
      </c>
      <c r="D145" s="4" t="s">
        <v>165</v>
      </c>
      <c r="E145" s="109" t="s">
        <v>114</v>
      </c>
      <c r="F145" s="107">
        <v>0.61099999999999999</v>
      </c>
      <c r="G145" s="129">
        <v>104169</v>
      </c>
      <c r="H145" s="4"/>
      <c r="J145" s="3" t="s">
        <v>12</v>
      </c>
      <c r="L145" s="12">
        <v>32071</v>
      </c>
    </row>
    <row r="146" spans="1:32" ht="18" customHeight="1">
      <c r="A146" s="2" t="s">
        <v>13</v>
      </c>
      <c r="B146" s="2">
        <v>10</v>
      </c>
      <c r="C146" s="2" t="s">
        <v>24</v>
      </c>
      <c r="D146" s="4" t="s">
        <v>166</v>
      </c>
      <c r="E146" s="109" t="s">
        <v>114</v>
      </c>
      <c r="F146" s="105">
        <v>0.51290000000000002</v>
      </c>
      <c r="G146" s="129">
        <v>75583</v>
      </c>
      <c r="H146" s="62"/>
      <c r="J146" s="3" t="s">
        <v>12</v>
      </c>
      <c r="L146" s="12">
        <v>64809</v>
      </c>
    </row>
    <row r="147" spans="1:32" s="3" customFormat="1" ht="18" customHeight="1">
      <c r="A147" s="2" t="s">
        <v>19</v>
      </c>
      <c r="B147" s="2">
        <v>124</v>
      </c>
      <c r="C147" s="2" t="s">
        <v>10</v>
      </c>
      <c r="D147" s="4" t="s">
        <v>167</v>
      </c>
      <c r="E147" s="109" t="s">
        <v>114</v>
      </c>
      <c r="F147" s="105">
        <v>0.66259999999999997</v>
      </c>
      <c r="G147" s="129">
        <v>55029</v>
      </c>
      <c r="H147" s="4"/>
      <c r="I147" s="48"/>
      <c r="J147" s="3" t="s">
        <v>12</v>
      </c>
      <c r="K147" s="14"/>
      <c r="L147" s="12">
        <v>28494</v>
      </c>
      <c r="N147" s="1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s="3" customFormat="1" ht="18" customHeight="1">
      <c r="A148" s="2" t="s">
        <v>19</v>
      </c>
      <c r="B148" s="2">
        <v>34</v>
      </c>
      <c r="C148" s="2" t="s">
        <v>10</v>
      </c>
      <c r="D148" s="4" t="s">
        <v>168</v>
      </c>
      <c r="E148" s="109" t="s">
        <v>114</v>
      </c>
      <c r="F148" s="105">
        <v>0.62670000000000003</v>
      </c>
      <c r="G148" s="129">
        <v>49497</v>
      </c>
      <c r="H148" s="4"/>
      <c r="I148" s="48"/>
      <c r="J148" s="3" t="s">
        <v>12</v>
      </c>
      <c r="K148" s="14"/>
      <c r="L148" s="12">
        <v>27754</v>
      </c>
      <c r="N148" s="13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s="3" customFormat="1" ht="18" customHeight="1">
      <c r="A149" s="2" t="s">
        <v>19</v>
      </c>
      <c r="B149" s="2">
        <v>16</v>
      </c>
      <c r="C149" s="2" t="s">
        <v>10</v>
      </c>
      <c r="D149" s="7" t="s">
        <v>169</v>
      </c>
      <c r="E149" s="109" t="s">
        <v>114</v>
      </c>
      <c r="F149" s="105">
        <v>0.65339999999999998</v>
      </c>
      <c r="G149" s="129">
        <v>42919</v>
      </c>
      <c r="I149" s="48"/>
      <c r="J149" s="3" t="s">
        <v>12</v>
      </c>
      <c r="K149" s="14"/>
      <c r="L149" s="12">
        <v>24671</v>
      </c>
      <c r="N149" s="13"/>
    </row>
    <row r="150" spans="1:32" s="3" customFormat="1" ht="18" customHeight="1">
      <c r="A150" s="2" t="s">
        <v>19</v>
      </c>
      <c r="B150" s="2">
        <v>54</v>
      </c>
      <c r="C150" s="2" t="s">
        <v>24</v>
      </c>
      <c r="D150" s="4" t="s">
        <v>170</v>
      </c>
      <c r="E150" s="109" t="s">
        <v>114</v>
      </c>
      <c r="F150" s="107">
        <v>0.65869999999999995</v>
      </c>
      <c r="G150" s="129">
        <v>41427</v>
      </c>
      <c r="I150" s="48"/>
      <c r="J150" s="3" t="s">
        <v>12</v>
      </c>
      <c r="K150" s="14"/>
      <c r="L150" s="12">
        <v>25073</v>
      </c>
      <c r="N150" s="13"/>
    </row>
    <row r="151" spans="1:32" s="3" customFormat="1" ht="18" customHeight="1">
      <c r="A151" s="2" t="s">
        <v>19</v>
      </c>
      <c r="B151" s="2">
        <v>9</v>
      </c>
      <c r="C151" s="2" t="s">
        <v>10</v>
      </c>
      <c r="D151" s="4" t="s">
        <v>171</v>
      </c>
      <c r="E151" s="109" t="s">
        <v>114</v>
      </c>
      <c r="F151" s="107">
        <v>0.67869999999999997</v>
      </c>
      <c r="G151" s="129">
        <v>40986</v>
      </c>
      <c r="H151" s="4"/>
      <c r="I151" s="48"/>
      <c r="J151" s="3" t="s">
        <v>12</v>
      </c>
      <c r="K151" s="14"/>
      <c r="L151" s="12">
        <v>27553</v>
      </c>
      <c r="N151" s="13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8" customHeight="1">
      <c r="A152" s="2" t="s">
        <v>19</v>
      </c>
      <c r="B152" s="2">
        <v>42</v>
      </c>
      <c r="C152" s="2" t="s">
        <v>24</v>
      </c>
      <c r="D152" s="4" t="s">
        <v>172</v>
      </c>
      <c r="E152" s="109" t="s">
        <v>114</v>
      </c>
      <c r="F152" s="107">
        <v>0.54520000000000002</v>
      </c>
      <c r="G152" s="129">
        <v>40148</v>
      </c>
      <c r="H152" s="3"/>
      <c r="J152" s="3" t="s">
        <v>12</v>
      </c>
      <c r="L152" s="12">
        <v>24024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8" customHeight="1">
      <c r="A153" s="2" t="s">
        <v>19</v>
      </c>
      <c r="B153" s="2">
        <v>31</v>
      </c>
      <c r="C153" s="2" t="s">
        <v>24</v>
      </c>
      <c r="D153" s="4" t="s">
        <v>173</v>
      </c>
      <c r="E153" s="109" t="s">
        <v>114</v>
      </c>
      <c r="F153" s="107">
        <v>0.7712</v>
      </c>
      <c r="G153" s="129">
        <v>36871</v>
      </c>
      <c r="H153" s="3"/>
      <c r="J153" s="3" t="s">
        <v>12</v>
      </c>
      <c r="L153" s="12">
        <v>22414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s="3" customFormat="1" ht="18" customHeight="1">
      <c r="A154" s="2" t="s">
        <v>19</v>
      </c>
      <c r="B154" s="2">
        <v>53</v>
      </c>
      <c r="C154" s="2" t="s">
        <v>10</v>
      </c>
      <c r="D154" s="4" t="s">
        <v>174</v>
      </c>
      <c r="E154" s="109" t="s">
        <v>114</v>
      </c>
      <c r="F154" s="105">
        <v>0.61439999999999995</v>
      </c>
      <c r="G154" s="129">
        <v>36214</v>
      </c>
      <c r="I154" s="48"/>
      <c r="J154" s="3" t="s">
        <v>12</v>
      </c>
      <c r="K154" s="14"/>
      <c r="L154" s="12">
        <v>25861</v>
      </c>
      <c r="N154" s="13"/>
    </row>
    <row r="155" spans="1:32" s="3" customFormat="1" ht="18" customHeight="1">
      <c r="A155" s="2" t="s">
        <v>19</v>
      </c>
      <c r="B155" s="2">
        <v>100</v>
      </c>
      <c r="C155" s="2" t="s">
        <v>10</v>
      </c>
      <c r="D155" s="4" t="s">
        <v>175</v>
      </c>
      <c r="E155" s="109" t="s">
        <v>114</v>
      </c>
      <c r="F155" s="105">
        <v>0.66779999999999995</v>
      </c>
      <c r="G155" s="129">
        <v>31145</v>
      </c>
      <c r="I155" s="48"/>
      <c r="J155" s="3" t="s">
        <v>12</v>
      </c>
      <c r="K155" s="14"/>
      <c r="L155" s="12">
        <v>26649</v>
      </c>
      <c r="N155" s="13"/>
    </row>
    <row r="156" spans="1:32" s="3" customFormat="1" ht="18" customHeight="1">
      <c r="A156" s="2" t="s">
        <v>19</v>
      </c>
      <c r="B156" s="2">
        <v>45</v>
      </c>
      <c r="C156" s="2" t="s">
        <v>10</v>
      </c>
      <c r="D156" s="4" t="s">
        <v>176</v>
      </c>
      <c r="E156" s="109" t="s">
        <v>114</v>
      </c>
      <c r="F156" s="107">
        <v>0.65669999999999995</v>
      </c>
      <c r="G156" s="129">
        <v>28588</v>
      </c>
      <c r="I156" s="48"/>
      <c r="J156" s="3" t="s">
        <v>12</v>
      </c>
      <c r="K156" s="14"/>
      <c r="L156" s="12">
        <v>37569</v>
      </c>
      <c r="N156" s="13"/>
    </row>
    <row r="157" spans="1:32" s="3" customFormat="1" ht="18" customHeight="1">
      <c r="A157" s="2" t="s">
        <v>19</v>
      </c>
      <c r="B157" s="2">
        <v>26</v>
      </c>
      <c r="C157" s="2" t="s">
        <v>10</v>
      </c>
      <c r="D157" s="7" t="s">
        <v>177</v>
      </c>
      <c r="E157" s="109" t="s">
        <v>114</v>
      </c>
      <c r="F157" s="107">
        <v>0.67769999999999997</v>
      </c>
      <c r="G157" s="129">
        <v>27592</v>
      </c>
      <c r="I157" s="48"/>
      <c r="J157" s="3" t="s">
        <v>12</v>
      </c>
      <c r="K157" s="14"/>
      <c r="L157" s="12">
        <v>26102</v>
      </c>
      <c r="N157" s="13"/>
    </row>
    <row r="158" spans="1:32" s="3" customFormat="1" ht="18" customHeight="1">
      <c r="A158" s="2" t="s">
        <v>19</v>
      </c>
      <c r="B158" s="2">
        <v>12</v>
      </c>
      <c r="C158" s="2" t="s">
        <v>24</v>
      </c>
      <c r="D158" s="4" t="s">
        <v>178</v>
      </c>
      <c r="E158" s="109" t="s">
        <v>114</v>
      </c>
      <c r="F158" s="105">
        <v>0.58309999999999995</v>
      </c>
      <c r="G158" s="129">
        <v>26894</v>
      </c>
      <c r="I158" s="48"/>
      <c r="J158" s="3" t="s">
        <v>12</v>
      </c>
      <c r="K158" s="14"/>
      <c r="L158" s="12">
        <v>24510</v>
      </c>
      <c r="N158" s="13"/>
    </row>
    <row r="159" spans="1:32" ht="18" customHeight="1">
      <c r="A159" s="2" t="s">
        <v>19</v>
      </c>
      <c r="B159" s="2">
        <v>13</v>
      </c>
      <c r="C159" s="2" t="s">
        <v>10</v>
      </c>
      <c r="D159" s="4" t="s">
        <v>179</v>
      </c>
      <c r="E159" s="109" t="s">
        <v>114</v>
      </c>
      <c r="F159" s="107">
        <v>0.72389999999999999</v>
      </c>
      <c r="G159" s="129">
        <v>23400</v>
      </c>
      <c r="H159" s="3"/>
      <c r="J159" s="3" t="s">
        <v>12</v>
      </c>
      <c r="L159" s="12">
        <v>27279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8" customHeight="1">
      <c r="A160" s="2" t="s">
        <v>19</v>
      </c>
      <c r="B160" s="16">
        <v>58</v>
      </c>
      <c r="C160" s="8" t="s">
        <v>10</v>
      </c>
      <c r="D160" s="4" t="s">
        <v>180</v>
      </c>
      <c r="E160" s="110" t="s">
        <v>114</v>
      </c>
      <c r="F160" s="106">
        <v>0.69720000000000004</v>
      </c>
      <c r="G160" s="129">
        <v>19464</v>
      </c>
      <c r="H160" s="4"/>
      <c r="J160" s="16" t="s">
        <v>12</v>
      </c>
      <c r="L160" s="12">
        <v>28893</v>
      </c>
      <c r="M160" s="17"/>
    </row>
    <row r="161" spans="1:32" ht="18" customHeight="1">
      <c r="A161" s="2" t="s">
        <v>19</v>
      </c>
      <c r="B161" s="2">
        <v>114</v>
      </c>
      <c r="C161" s="2" t="s">
        <v>10</v>
      </c>
      <c r="D161" s="4" t="s">
        <v>181</v>
      </c>
      <c r="E161" s="109" t="s">
        <v>114</v>
      </c>
      <c r="F161" s="107">
        <v>0.60629999999999995</v>
      </c>
      <c r="G161" s="129">
        <v>17252</v>
      </c>
      <c r="H161" s="4"/>
      <c r="J161" s="3" t="s">
        <v>12</v>
      </c>
      <c r="L161" s="12">
        <v>29177</v>
      </c>
    </row>
    <row r="162" spans="1:32" ht="18" customHeight="1">
      <c r="A162" s="2" t="s">
        <v>19</v>
      </c>
      <c r="B162" s="2">
        <v>10</v>
      </c>
      <c r="C162" s="2" t="s">
        <v>10</v>
      </c>
      <c r="D162" s="7" t="s">
        <v>182</v>
      </c>
      <c r="E162" s="109" t="s">
        <v>114</v>
      </c>
      <c r="F162" s="105">
        <v>0.8115</v>
      </c>
      <c r="G162" s="129">
        <v>14150</v>
      </c>
      <c r="H162" s="3"/>
      <c r="J162" s="3" t="s">
        <v>12</v>
      </c>
      <c r="L162" s="12">
        <v>30151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8" customHeight="1">
      <c r="D163" s="103" t="s">
        <v>336</v>
      </c>
      <c r="E163" s="101"/>
      <c r="F163" s="122"/>
      <c r="G163" s="123">
        <f>SUM(G140:G162)</f>
        <v>1661969</v>
      </c>
      <c r="H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8" customHeight="1">
      <c r="G164" s="133"/>
      <c r="H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8" customHeight="1">
      <c r="D165" s="120" t="s">
        <v>332</v>
      </c>
      <c r="E165" s="118"/>
      <c r="F165" s="121"/>
      <c r="H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8" customHeight="1">
      <c r="A166" s="2" t="s">
        <v>19</v>
      </c>
      <c r="B166" s="2">
        <v>90</v>
      </c>
      <c r="C166" s="2" t="s">
        <v>24</v>
      </c>
      <c r="D166" s="4" t="s">
        <v>183</v>
      </c>
      <c r="E166" s="109" t="s">
        <v>114</v>
      </c>
      <c r="F166" s="107">
        <v>0.54490000000000005</v>
      </c>
      <c r="G166" s="129">
        <v>109028</v>
      </c>
      <c r="H166" s="3"/>
      <c r="J166" s="3" t="s">
        <v>114</v>
      </c>
      <c r="K166" s="15">
        <v>2381</v>
      </c>
      <c r="L166" s="12">
        <v>24609</v>
      </c>
      <c r="M166" s="5">
        <f t="shared" ref="M166:M181" si="1">K166/L166</f>
        <v>9.6753220366532569E-2</v>
      </c>
      <c r="N166" s="13">
        <v>0.77739999999999998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8" customHeight="1">
      <c r="A167" s="2" t="s">
        <v>13</v>
      </c>
      <c r="B167" s="2">
        <v>17</v>
      </c>
      <c r="C167" s="2" t="s">
        <v>24</v>
      </c>
      <c r="D167" s="4" t="s">
        <v>184</v>
      </c>
      <c r="E167" s="109" t="s">
        <v>114</v>
      </c>
      <c r="F167" s="105">
        <v>0.53259999999999996</v>
      </c>
      <c r="G167" s="129">
        <v>87983</v>
      </c>
      <c r="H167" s="47"/>
      <c r="J167" s="3" t="s">
        <v>114</v>
      </c>
      <c r="K167" s="14">
        <v>9711</v>
      </c>
      <c r="L167" s="12">
        <v>66793</v>
      </c>
      <c r="M167" s="5">
        <f t="shared" si="1"/>
        <v>0.14538948692228226</v>
      </c>
      <c r="N167" s="13" t="s">
        <v>185</v>
      </c>
    </row>
    <row r="168" spans="1:32" ht="18" customHeight="1">
      <c r="A168" s="2" t="s">
        <v>19</v>
      </c>
      <c r="B168" s="2">
        <v>110</v>
      </c>
      <c r="C168" s="2" t="s">
        <v>10</v>
      </c>
      <c r="D168" s="4" t="s">
        <v>186</v>
      </c>
      <c r="E168" s="109" t="s">
        <v>114</v>
      </c>
      <c r="F168" s="107">
        <v>0.64990000000000003</v>
      </c>
      <c r="G168" s="129">
        <v>80749</v>
      </c>
      <c r="H168" s="4"/>
      <c r="J168" s="3" t="s">
        <v>114</v>
      </c>
      <c r="K168" s="15">
        <v>3053</v>
      </c>
      <c r="L168" s="12">
        <v>29003</v>
      </c>
      <c r="M168" s="5">
        <f t="shared" si="1"/>
        <v>0.10526497258904251</v>
      </c>
      <c r="N168" s="13" t="s">
        <v>187</v>
      </c>
    </row>
    <row r="169" spans="1:32" ht="18" customHeight="1">
      <c r="A169" s="2" t="s">
        <v>19</v>
      </c>
      <c r="B169" s="2">
        <v>94</v>
      </c>
      <c r="C169" s="2" t="s">
        <v>10</v>
      </c>
      <c r="D169" s="4" t="s">
        <v>188</v>
      </c>
      <c r="E169" s="109" t="s">
        <v>114</v>
      </c>
      <c r="F169" s="105">
        <v>0.6986</v>
      </c>
      <c r="G169" s="129">
        <v>76973</v>
      </c>
      <c r="H169" s="3"/>
      <c r="J169" s="3" t="s">
        <v>114</v>
      </c>
      <c r="K169" s="15">
        <v>4190</v>
      </c>
      <c r="L169" s="12">
        <v>28908</v>
      </c>
      <c r="M169" s="5">
        <f t="shared" si="1"/>
        <v>0.14494257644942576</v>
      </c>
      <c r="N169" s="13">
        <v>0.59279999999999999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8" customHeight="1">
      <c r="A170" s="2" t="s">
        <v>13</v>
      </c>
      <c r="B170" s="2">
        <v>7</v>
      </c>
      <c r="C170" s="2" t="s">
        <v>24</v>
      </c>
      <c r="D170" s="7" t="s">
        <v>189</v>
      </c>
      <c r="E170" s="109" t="s">
        <v>114</v>
      </c>
      <c r="F170" s="105">
        <v>0.61860000000000004</v>
      </c>
      <c r="G170" s="129">
        <v>71832</v>
      </c>
      <c r="H170" s="47"/>
      <c r="J170" s="3" t="s">
        <v>114</v>
      </c>
      <c r="K170" s="14">
        <v>3868</v>
      </c>
      <c r="L170" s="12">
        <v>63841</v>
      </c>
      <c r="M170" s="5">
        <f t="shared" si="1"/>
        <v>6.0588023370561239E-2</v>
      </c>
      <c r="N170" s="13">
        <v>0.7107</v>
      </c>
    </row>
    <row r="171" spans="1:32" ht="18" customHeight="1">
      <c r="A171" s="2" t="s">
        <v>19</v>
      </c>
      <c r="B171" s="2">
        <v>39</v>
      </c>
      <c r="C171" s="2" t="s">
        <v>10</v>
      </c>
      <c r="D171" s="4" t="s">
        <v>190</v>
      </c>
      <c r="E171" s="109" t="s">
        <v>114</v>
      </c>
      <c r="F171" s="107">
        <v>0.72489999999999999</v>
      </c>
      <c r="G171" s="129">
        <v>60400</v>
      </c>
      <c r="H171" s="3"/>
      <c r="J171" s="3" t="s">
        <v>114</v>
      </c>
      <c r="K171" s="15">
        <v>4774</v>
      </c>
      <c r="L171" s="12">
        <v>26547</v>
      </c>
      <c r="M171" s="5">
        <f t="shared" si="1"/>
        <v>0.17983199608241987</v>
      </c>
      <c r="N171" s="13">
        <v>0.56830000000000003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8" customHeight="1">
      <c r="A172" s="2" t="s">
        <v>19</v>
      </c>
      <c r="B172" s="2">
        <v>15</v>
      </c>
      <c r="C172" s="2" t="s">
        <v>10</v>
      </c>
      <c r="D172" s="4" t="s">
        <v>191</v>
      </c>
      <c r="E172" s="109" t="s">
        <v>114</v>
      </c>
      <c r="F172" s="107">
        <v>0.55630000000000002</v>
      </c>
      <c r="G172" s="129">
        <v>57320</v>
      </c>
      <c r="H172" s="3"/>
      <c r="J172" s="3" t="s">
        <v>114</v>
      </c>
      <c r="K172" s="14">
        <v>990</v>
      </c>
      <c r="L172" s="12">
        <v>23358</v>
      </c>
      <c r="M172" s="5">
        <f t="shared" si="1"/>
        <v>4.2383765733367586E-2</v>
      </c>
      <c r="N172" s="13">
        <v>0.71619999999999995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8" customHeight="1">
      <c r="A173" s="2" t="s">
        <v>19</v>
      </c>
      <c r="B173" s="2">
        <v>79</v>
      </c>
      <c r="C173" s="2" t="s">
        <v>24</v>
      </c>
      <c r="D173" s="7" t="s">
        <v>192</v>
      </c>
      <c r="E173" s="109" t="s">
        <v>114</v>
      </c>
      <c r="F173" s="105">
        <v>0.72960000000000003</v>
      </c>
      <c r="G173" s="129">
        <v>49785</v>
      </c>
      <c r="H173" s="4"/>
      <c r="I173" s="50"/>
      <c r="J173" s="3" t="s">
        <v>114</v>
      </c>
      <c r="K173" s="14">
        <v>4504</v>
      </c>
      <c r="L173" s="12">
        <v>41614</v>
      </c>
      <c r="M173" s="5">
        <f t="shared" si="1"/>
        <v>0.10823280626712165</v>
      </c>
      <c r="N173" s="13" t="s">
        <v>193</v>
      </c>
    </row>
    <row r="174" spans="1:32" ht="18" customHeight="1">
      <c r="A174" s="2" t="s">
        <v>19</v>
      </c>
      <c r="B174" s="2">
        <v>89</v>
      </c>
      <c r="C174" s="2" t="s">
        <v>10</v>
      </c>
      <c r="D174" s="4" t="s">
        <v>194</v>
      </c>
      <c r="E174" s="109" t="s">
        <v>114</v>
      </c>
      <c r="F174" s="107">
        <v>0.622</v>
      </c>
      <c r="G174" s="129">
        <v>45002</v>
      </c>
      <c r="H174" s="4"/>
      <c r="I174" s="50"/>
      <c r="J174" s="3" t="s">
        <v>114</v>
      </c>
      <c r="K174" s="14">
        <v>2889</v>
      </c>
      <c r="L174" s="12">
        <v>27369</v>
      </c>
      <c r="M174" s="5">
        <f t="shared" si="1"/>
        <v>0.10555738243998684</v>
      </c>
      <c r="N174" s="13" t="s">
        <v>195</v>
      </c>
    </row>
    <row r="175" spans="1:32" ht="18" customHeight="1">
      <c r="A175" s="2" t="s">
        <v>19</v>
      </c>
      <c r="B175" s="2">
        <v>116</v>
      </c>
      <c r="C175" s="2" t="s">
        <v>24</v>
      </c>
      <c r="D175" s="4" t="s">
        <v>196</v>
      </c>
      <c r="E175" s="109" t="s">
        <v>114</v>
      </c>
      <c r="F175" s="105" t="s">
        <v>197</v>
      </c>
      <c r="G175" s="129">
        <v>35390</v>
      </c>
      <c r="H175" s="4"/>
      <c r="J175" s="3" t="s">
        <v>114</v>
      </c>
      <c r="K175" s="15">
        <v>1831</v>
      </c>
      <c r="L175" s="12">
        <v>29619</v>
      </c>
      <c r="M175" s="5">
        <f t="shared" si="1"/>
        <v>6.1818427360815692E-2</v>
      </c>
      <c r="N175" s="13">
        <v>0.69910000000000005</v>
      </c>
    </row>
    <row r="176" spans="1:32" ht="18" customHeight="1">
      <c r="A176" s="2" t="s">
        <v>19</v>
      </c>
      <c r="B176" s="2">
        <v>96</v>
      </c>
      <c r="C176" s="2" t="s">
        <v>10</v>
      </c>
      <c r="D176" s="4" t="s">
        <v>198</v>
      </c>
      <c r="E176" s="109" t="s">
        <v>114</v>
      </c>
      <c r="F176" s="105">
        <v>0.75649999999999995</v>
      </c>
      <c r="G176" s="129">
        <v>30860</v>
      </c>
      <c r="H176" s="4"/>
      <c r="J176" s="3" t="s">
        <v>114</v>
      </c>
      <c r="K176" s="15">
        <v>1733</v>
      </c>
      <c r="L176" s="12">
        <v>29887</v>
      </c>
      <c r="M176" s="5">
        <f t="shared" si="1"/>
        <v>5.7985077123833106E-2</v>
      </c>
      <c r="N176" s="13">
        <v>0.71089999999999998</v>
      </c>
    </row>
    <row r="177" spans="1:32" ht="18" customHeight="1">
      <c r="A177" s="2" t="s">
        <v>19</v>
      </c>
      <c r="B177" s="2">
        <v>8</v>
      </c>
      <c r="C177" s="2" t="s">
        <v>10</v>
      </c>
      <c r="D177" s="4" t="s">
        <v>199</v>
      </c>
      <c r="E177" s="109" t="s">
        <v>114</v>
      </c>
      <c r="F177" s="105">
        <v>0.68300000000000005</v>
      </c>
      <c r="G177" s="129">
        <v>30298</v>
      </c>
      <c r="H177" s="4"/>
      <c r="J177" s="3" t="s">
        <v>114</v>
      </c>
      <c r="K177" s="15">
        <v>5372</v>
      </c>
      <c r="L177" s="12">
        <v>27508</v>
      </c>
      <c r="M177" s="5">
        <f t="shared" si="1"/>
        <v>0.19528864330376619</v>
      </c>
      <c r="N177" s="13">
        <v>0.51339999999999997</v>
      </c>
    </row>
    <row r="178" spans="1:32" ht="18" customHeight="1">
      <c r="A178" s="2" t="s">
        <v>19</v>
      </c>
      <c r="B178" s="2">
        <v>40</v>
      </c>
      <c r="C178" s="2" t="s">
        <v>10</v>
      </c>
      <c r="D178" s="4" t="s">
        <v>200</v>
      </c>
      <c r="E178" s="109" t="s">
        <v>114</v>
      </c>
      <c r="F178" s="107">
        <v>0.58699999999999997</v>
      </c>
      <c r="G178" s="129">
        <v>29265</v>
      </c>
      <c r="H178" s="3"/>
      <c r="J178" s="3" t="s">
        <v>114</v>
      </c>
      <c r="K178" s="15">
        <v>2436</v>
      </c>
      <c r="L178" s="12">
        <v>26911</v>
      </c>
      <c r="M178" s="5">
        <f t="shared" si="1"/>
        <v>9.0520604957080752E-2</v>
      </c>
      <c r="N178" s="13">
        <v>0.72819999999999996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8" customHeight="1">
      <c r="A179" s="2" t="s">
        <v>19</v>
      </c>
      <c r="B179" s="2">
        <v>37</v>
      </c>
      <c r="C179" s="2" t="s">
        <v>10</v>
      </c>
      <c r="D179" s="4" t="s">
        <v>201</v>
      </c>
      <c r="E179" s="109" t="s">
        <v>114</v>
      </c>
      <c r="F179" s="107">
        <v>0.69630000000000003</v>
      </c>
      <c r="G179" s="129">
        <v>24377</v>
      </c>
      <c r="H179" s="3"/>
      <c r="J179" s="3" t="s">
        <v>114</v>
      </c>
      <c r="K179" s="15">
        <v>2177</v>
      </c>
      <c r="L179" s="12">
        <v>32961</v>
      </c>
      <c r="M179" s="5">
        <f t="shared" si="1"/>
        <v>6.604775340553988E-2</v>
      </c>
      <c r="N179" s="13">
        <v>0.65500000000000003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8" customHeight="1">
      <c r="A180" s="2" t="s">
        <v>19</v>
      </c>
      <c r="B180" s="16">
        <v>57</v>
      </c>
      <c r="C180" s="8" t="s">
        <v>24</v>
      </c>
      <c r="D180" s="4" t="s">
        <v>202</v>
      </c>
      <c r="E180" s="110" t="s">
        <v>114</v>
      </c>
      <c r="F180" s="106">
        <v>0.76729999999999998</v>
      </c>
      <c r="G180" s="129">
        <v>23870</v>
      </c>
      <c r="H180" s="4"/>
      <c r="J180" s="16" t="s">
        <v>114</v>
      </c>
      <c r="K180" s="14">
        <v>8368</v>
      </c>
      <c r="L180" s="12">
        <v>22708</v>
      </c>
      <c r="M180" s="5">
        <f t="shared" si="1"/>
        <v>0.36850449180905409</v>
      </c>
      <c r="N180" s="13">
        <v>0.58409999999999995</v>
      </c>
    </row>
    <row r="181" spans="1:32" ht="18" customHeight="1">
      <c r="A181" s="2" t="s">
        <v>19</v>
      </c>
      <c r="B181" s="2">
        <v>121</v>
      </c>
      <c r="C181" s="2" t="s">
        <v>24</v>
      </c>
      <c r="D181" s="4" t="s">
        <v>203</v>
      </c>
      <c r="E181" s="109" t="s">
        <v>114</v>
      </c>
      <c r="F181" s="105">
        <v>0.61739999999999995</v>
      </c>
      <c r="G181" s="129">
        <v>3600</v>
      </c>
      <c r="H181" s="4"/>
      <c r="J181" s="3" t="s">
        <v>114</v>
      </c>
      <c r="K181" s="15">
        <v>2549</v>
      </c>
      <c r="L181" s="12">
        <v>22112</v>
      </c>
      <c r="M181" s="5">
        <f t="shared" si="1"/>
        <v>0.11527677279305354</v>
      </c>
      <c r="N181" s="13">
        <v>0.59040000000000004</v>
      </c>
    </row>
    <row r="182" spans="1:32" ht="18" customHeight="1">
      <c r="C182" s="103" t="s">
        <v>333</v>
      </c>
      <c r="D182" s="125"/>
      <c r="E182" s="101"/>
      <c r="F182" s="122"/>
      <c r="G182" s="124">
        <f>SUM(G166:G181)</f>
        <v>816732</v>
      </c>
      <c r="H182" s="4"/>
    </row>
    <row r="185" spans="1:32" ht="18" customHeight="1">
      <c r="D185" s="126" t="s">
        <v>331</v>
      </c>
      <c r="E185" s="101"/>
      <c r="F185" s="126"/>
      <c r="G185" s="124">
        <f>G97</f>
        <v>4165046</v>
      </c>
    </row>
    <row r="186" spans="1:32" ht="18" customHeight="1">
      <c r="B186" s="3"/>
      <c r="C186" s="3" t="s">
        <v>258</v>
      </c>
      <c r="D186" s="127" t="s">
        <v>339</v>
      </c>
      <c r="E186" s="101"/>
      <c r="F186" s="126"/>
      <c r="G186" s="124">
        <f>G137</f>
        <v>4723903</v>
      </c>
    </row>
    <row r="187" spans="1:32" ht="18" customHeight="1">
      <c r="D187" s="126" t="s">
        <v>340</v>
      </c>
      <c r="E187" s="126"/>
      <c r="F187" s="126"/>
      <c r="G187" s="124">
        <f>G163</f>
        <v>1661969</v>
      </c>
    </row>
    <row r="188" spans="1:32" ht="18" customHeight="1">
      <c r="D188" s="126" t="s">
        <v>341</v>
      </c>
      <c r="E188" s="126"/>
      <c r="F188" s="126"/>
      <c r="G188" s="124">
        <f>G182</f>
        <v>816732</v>
      </c>
    </row>
    <row r="189" spans="1:32" ht="18" customHeight="1">
      <c r="D189" s="125"/>
      <c r="E189" s="101" t="s">
        <v>342</v>
      </c>
      <c r="F189" s="125"/>
      <c r="G189" s="124">
        <f>SUM(G185:G188)</f>
        <v>11367650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1"/>
  <sheetViews>
    <sheetView topLeftCell="G34" workbookViewId="0">
      <selection activeCell="O58" sqref="O58"/>
    </sheetView>
  </sheetViews>
  <sheetFormatPr defaultRowHeight="17.25" customHeight="1"/>
  <cols>
    <col min="1" max="1" width="9.140625" style="4"/>
    <col min="2" max="2" width="10.7109375" style="2" customWidth="1"/>
    <col min="3" max="3" width="9.140625" style="2"/>
    <col min="4" max="4" width="33" style="7" customWidth="1"/>
    <col min="5" max="5" width="13.28515625" style="19" customWidth="1"/>
    <col min="6" max="6" width="20" style="22" customWidth="1"/>
    <col min="7" max="7" width="19.85546875" style="18" bestFit="1" customWidth="1"/>
    <col min="9" max="9" width="22" style="3" customWidth="1"/>
    <col min="10" max="10" width="20.28515625" style="9" customWidth="1"/>
    <col min="11" max="11" width="0.7109375" style="4" customWidth="1"/>
    <col min="12" max="12" width="19.42578125" style="3" customWidth="1"/>
    <col min="13" max="13" width="19.28515625" style="14" customWidth="1"/>
    <col min="14" max="14" width="13.5703125" style="12" bestFit="1" customWidth="1"/>
    <col min="15" max="15" width="26.7109375" style="3" customWidth="1"/>
    <col min="16" max="16" width="19.28515625" style="13" customWidth="1"/>
    <col min="18" max="16384" width="9.140625" style="4"/>
  </cols>
  <sheetData>
    <row r="1" spans="1:16" s="3" customFormat="1" ht="17.25" customHeight="1">
      <c r="A1" s="2" t="s">
        <v>256</v>
      </c>
      <c r="B1" s="2" t="s">
        <v>1</v>
      </c>
      <c r="C1" s="2" t="s">
        <v>0</v>
      </c>
      <c r="D1" s="2" t="s">
        <v>2</v>
      </c>
      <c r="E1" s="20" t="s">
        <v>253</v>
      </c>
      <c r="F1" s="21" t="s">
        <v>254</v>
      </c>
      <c r="G1" s="18" t="s">
        <v>9</v>
      </c>
      <c r="I1" s="3" t="s">
        <v>3</v>
      </c>
      <c r="J1" s="9" t="s">
        <v>4</v>
      </c>
      <c r="L1" s="3" t="s">
        <v>204</v>
      </c>
      <c r="M1" s="14" t="s">
        <v>5</v>
      </c>
      <c r="N1" s="12" t="s">
        <v>6</v>
      </c>
      <c r="O1" s="3" t="s">
        <v>7</v>
      </c>
      <c r="P1" s="13" t="s">
        <v>8</v>
      </c>
    </row>
    <row r="2" spans="1:16" s="3" customFormat="1" ht="17.25" customHeight="1">
      <c r="B2" s="2"/>
      <c r="C2" s="2"/>
      <c r="D2" s="7" t="s">
        <v>205</v>
      </c>
      <c r="E2" s="19"/>
      <c r="F2" s="22"/>
      <c r="G2" s="18"/>
      <c r="J2" s="9"/>
      <c r="M2" s="14"/>
      <c r="N2" s="12"/>
      <c r="P2" s="13"/>
    </row>
    <row r="3" spans="1:16" s="3" customFormat="1" ht="17.25" customHeight="1">
      <c r="A3" s="2" t="s">
        <v>13</v>
      </c>
      <c r="B3" s="2">
        <v>1</v>
      </c>
      <c r="C3" s="2" t="s">
        <v>10</v>
      </c>
      <c r="D3" s="4" t="s">
        <v>18</v>
      </c>
      <c r="E3" s="19" t="s">
        <v>214</v>
      </c>
      <c r="F3" s="22">
        <v>51091</v>
      </c>
      <c r="G3" s="18">
        <v>135612</v>
      </c>
      <c r="I3" s="3" t="s">
        <v>12</v>
      </c>
      <c r="J3" s="9">
        <v>0.99060000000000004</v>
      </c>
      <c r="L3" s="3" t="s">
        <v>12</v>
      </c>
      <c r="M3" s="14"/>
      <c r="N3" s="12">
        <v>77766</v>
      </c>
      <c r="P3" s="13"/>
    </row>
    <row r="4" spans="1:16" s="3" customFormat="1" ht="17.25" customHeight="1">
      <c r="A4" s="2" t="s">
        <v>13</v>
      </c>
      <c r="B4" s="2">
        <v>1</v>
      </c>
      <c r="C4" s="2" t="s">
        <v>10</v>
      </c>
      <c r="D4" s="4" t="s">
        <v>18</v>
      </c>
      <c r="E4" s="19" t="s">
        <v>207</v>
      </c>
      <c r="F4" s="22">
        <v>9294</v>
      </c>
      <c r="G4" s="18">
        <v>135612</v>
      </c>
      <c r="I4" s="3" t="s">
        <v>12</v>
      </c>
      <c r="J4" s="9">
        <v>0.99060000000000004</v>
      </c>
      <c r="L4" s="3" t="s">
        <v>12</v>
      </c>
      <c r="M4" s="14"/>
      <c r="N4" s="12">
        <v>77766</v>
      </c>
      <c r="P4" s="13"/>
    </row>
    <row r="5" spans="1:16" s="3" customFormat="1" ht="17.25" customHeight="1">
      <c r="A5" s="2" t="s">
        <v>13</v>
      </c>
      <c r="B5" s="2">
        <v>2</v>
      </c>
      <c r="C5" s="2" t="s">
        <v>10</v>
      </c>
      <c r="D5" s="4" t="s">
        <v>141</v>
      </c>
      <c r="E5" s="19" t="s">
        <v>207</v>
      </c>
      <c r="F5" s="22">
        <v>61624</v>
      </c>
      <c r="G5" s="18">
        <v>78058</v>
      </c>
      <c r="I5" s="3" t="s">
        <v>12</v>
      </c>
      <c r="J5" s="9">
        <v>0.98640000000000005</v>
      </c>
      <c r="L5" s="3" t="s">
        <v>114</v>
      </c>
      <c r="M5" s="14">
        <v>13937</v>
      </c>
      <c r="N5" s="12">
        <v>75737</v>
      </c>
      <c r="O5" s="5">
        <f t="shared" ref="O5:O13" si="0">M5/N5</f>
        <v>0.18401837939184282</v>
      </c>
      <c r="P5" s="13" t="s">
        <v>142</v>
      </c>
    </row>
    <row r="6" spans="1:16" s="3" customFormat="1" ht="17.25" customHeight="1">
      <c r="A6" s="2" t="s">
        <v>13</v>
      </c>
      <c r="B6" s="2">
        <v>3</v>
      </c>
      <c r="C6" s="2" t="s">
        <v>10</v>
      </c>
      <c r="D6" s="4" t="s">
        <v>130</v>
      </c>
      <c r="E6" s="19" t="s">
        <v>208</v>
      </c>
      <c r="F6" s="22">
        <v>72283</v>
      </c>
      <c r="G6" s="18">
        <v>148498</v>
      </c>
      <c r="I6" s="3" t="s">
        <v>12</v>
      </c>
      <c r="J6" s="9">
        <v>0.98170000000000002</v>
      </c>
      <c r="L6" s="3" t="s">
        <v>114</v>
      </c>
      <c r="M6" s="14">
        <v>15378</v>
      </c>
      <c r="N6" s="12">
        <v>83852</v>
      </c>
      <c r="O6" s="5">
        <f t="shared" si="0"/>
        <v>0.18339455230644469</v>
      </c>
      <c r="P6" s="13">
        <v>0.51200000000000001</v>
      </c>
    </row>
    <row r="7" spans="1:16" s="3" customFormat="1" ht="17.25" customHeight="1">
      <c r="A7" s="2" t="s">
        <v>13</v>
      </c>
      <c r="B7" s="2">
        <v>4</v>
      </c>
      <c r="C7" s="2" t="s">
        <v>10</v>
      </c>
      <c r="D7" s="4" t="s">
        <v>132</v>
      </c>
      <c r="E7" s="19" t="s">
        <v>215</v>
      </c>
      <c r="F7" s="22">
        <v>1644</v>
      </c>
      <c r="G7" s="18">
        <v>136428</v>
      </c>
      <c r="I7" s="3" t="s">
        <v>12</v>
      </c>
      <c r="J7" s="9">
        <v>0.99150000000000005</v>
      </c>
      <c r="L7" s="3" t="s">
        <v>114</v>
      </c>
      <c r="M7" s="14">
        <v>9354</v>
      </c>
      <c r="N7" s="12">
        <v>86203</v>
      </c>
      <c r="O7" s="5">
        <f t="shared" si="0"/>
        <v>0.10851130471097294</v>
      </c>
      <c r="P7" s="13">
        <v>0.64949999999999997</v>
      </c>
    </row>
    <row r="8" spans="1:16" s="3" customFormat="1" ht="17.25" customHeight="1">
      <c r="A8" s="2" t="s">
        <v>13</v>
      </c>
      <c r="B8" s="2">
        <v>4</v>
      </c>
      <c r="C8" s="2" t="s">
        <v>10</v>
      </c>
      <c r="D8" s="4" t="s">
        <v>132</v>
      </c>
      <c r="E8" s="19" t="s">
        <v>208</v>
      </c>
      <c r="F8" s="22">
        <v>48753</v>
      </c>
      <c r="G8" s="18">
        <v>136428</v>
      </c>
      <c r="I8" s="3" t="s">
        <v>12</v>
      </c>
      <c r="J8" s="9">
        <v>0.99150000000000005</v>
      </c>
      <c r="L8" s="3" t="s">
        <v>114</v>
      </c>
      <c r="M8" s="14">
        <v>9354</v>
      </c>
      <c r="N8" s="12">
        <v>86203</v>
      </c>
      <c r="O8" s="5">
        <f t="shared" si="0"/>
        <v>0.10851130471097294</v>
      </c>
      <c r="P8" s="13">
        <v>0.64949999999999997</v>
      </c>
    </row>
    <row r="9" spans="1:16" s="3" customFormat="1" ht="17.25" customHeight="1">
      <c r="A9" s="2" t="s">
        <v>13</v>
      </c>
      <c r="B9" s="2">
        <v>4</v>
      </c>
      <c r="C9" s="2" t="s">
        <v>10</v>
      </c>
      <c r="D9" s="4" t="s">
        <v>132</v>
      </c>
      <c r="E9" s="19" t="s">
        <v>211</v>
      </c>
      <c r="F9" s="22">
        <v>7926</v>
      </c>
      <c r="G9" s="18">
        <v>136428</v>
      </c>
      <c r="I9" s="3" t="s">
        <v>12</v>
      </c>
      <c r="J9" s="9">
        <v>0.99150000000000005</v>
      </c>
      <c r="L9" s="3" t="s">
        <v>114</v>
      </c>
      <c r="M9" s="14">
        <v>9354</v>
      </c>
      <c r="N9" s="12">
        <v>86203</v>
      </c>
      <c r="O9" s="5">
        <f t="shared" si="0"/>
        <v>0.10851130471097294</v>
      </c>
      <c r="P9" s="13">
        <v>0.64949999999999997</v>
      </c>
    </row>
    <row r="10" spans="1:16" ht="17.25" customHeight="1">
      <c r="A10" s="2" t="s">
        <v>13</v>
      </c>
      <c r="B10" s="2">
        <v>5</v>
      </c>
      <c r="C10" s="2" t="s">
        <v>10</v>
      </c>
      <c r="D10" s="7" t="s">
        <v>129</v>
      </c>
      <c r="E10" s="19" t="s">
        <v>210</v>
      </c>
      <c r="F10" s="22">
        <v>52081</v>
      </c>
      <c r="G10" s="18">
        <v>159736</v>
      </c>
      <c r="I10" s="3" t="s">
        <v>12</v>
      </c>
      <c r="J10" s="9">
        <v>0.98980000000000001</v>
      </c>
      <c r="L10" s="3" t="s">
        <v>114</v>
      </c>
      <c r="M10" s="14">
        <v>10558</v>
      </c>
      <c r="N10" s="12">
        <v>68242</v>
      </c>
      <c r="O10" s="5">
        <f t="shared" si="0"/>
        <v>0.1547141056827174</v>
      </c>
      <c r="P10" s="13">
        <v>0.51539999999999997</v>
      </c>
    </row>
    <row r="11" spans="1:16" ht="17.25" customHeight="1">
      <c r="A11" s="2" t="s">
        <v>13</v>
      </c>
      <c r="B11" s="2">
        <v>5</v>
      </c>
      <c r="C11" s="2" t="s">
        <v>10</v>
      </c>
      <c r="D11" s="7" t="s">
        <v>129</v>
      </c>
      <c r="E11" s="19" t="s">
        <v>212</v>
      </c>
      <c r="F11" s="22">
        <v>17383</v>
      </c>
      <c r="G11" s="18">
        <v>159736</v>
      </c>
      <c r="I11" s="3" t="s">
        <v>12</v>
      </c>
      <c r="J11" s="9">
        <v>0.98980000000000001</v>
      </c>
      <c r="L11" s="3" t="s">
        <v>114</v>
      </c>
      <c r="M11" s="14">
        <v>10558</v>
      </c>
      <c r="N11" s="12">
        <v>68242</v>
      </c>
      <c r="O11" s="5">
        <f t="shared" si="0"/>
        <v>0.1547141056827174</v>
      </c>
      <c r="P11" s="13">
        <v>0.51539999999999997</v>
      </c>
    </row>
    <row r="12" spans="1:16" ht="17.25" customHeight="1">
      <c r="A12" s="2" t="s">
        <v>13</v>
      </c>
      <c r="B12" s="2">
        <v>6</v>
      </c>
      <c r="C12" s="2" t="s">
        <v>10</v>
      </c>
      <c r="D12" s="7" t="s">
        <v>116</v>
      </c>
      <c r="E12" s="19" t="s">
        <v>209</v>
      </c>
      <c r="F12" s="22">
        <v>66150</v>
      </c>
      <c r="G12" s="18">
        <v>301452</v>
      </c>
      <c r="I12" s="3" t="s">
        <v>117</v>
      </c>
      <c r="J12" s="9">
        <v>0.84460000000000002</v>
      </c>
      <c r="L12" s="3" t="s">
        <v>114</v>
      </c>
      <c r="M12" s="14">
        <v>9857</v>
      </c>
      <c r="N12" s="12">
        <v>75843</v>
      </c>
      <c r="O12" s="5">
        <f t="shared" si="0"/>
        <v>0.12996585050696835</v>
      </c>
      <c r="P12" s="13" t="s">
        <v>118</v>
      </c>
    </row>
    <row r="13" spans="1:16" ht="17.25" customHeight="1">
      <c r="A13" s="2" t="s">
        <v>13</v>
      </c>
      <c r="B13" s="2">
        <v>7</v>
      </c>
      <c r="C13" s="2" t="s">
        <v>24</v>
      </c>
      <c r="D13" s="7" t="s">
        <v>189</v>
      </c>
      <c r="E13" s="19" t="s">
        <v>210</v>
      </c>
      <c r="F13" s="22">
        <v>60653</v>
      </c>
      <c r="G13" s="18">
        <v>71832</v>
      </c>
      <c r="I13" s="2" t="s">
        <v>114</v>
      </c>
      <c r="J13" s="9">
        <v>0.61860000000000004</v>
      </c>
      <c r="L13" s="3" t="s">
        <v>114</v>
      </c>
      <c r="M13" s="14">
        <v>3868</v>
      </c>
      <c r="N13" s="12">
        <v>63841</v>
      </c>
      <c r="O13" s="5">
        <f t="shared" si="0"/>
        <v>6.0588023370561239E-2</v>
      </c>
      <c r="P13" s="13">
        <v>0.7107</v>
      </c>
    </row>
    <row r="14" spans="1:16" ht="17.25" customHeight="1">
      <c r="A14" s="2" t="s">
        <v>13</v>
      </c>
      <c r="B14" s="2">
        <v>8</v>
      </c>
      <c r="C14" s="2" t="s">
        <v>10</v>
      </c>
      <c r="D14" s="7" t="s">
        <v>17</v>
      </c>
      <c r="E14" s="19" t="s">
        <v>210</v>
      </c>
      <c r="F14" s="22">
        <v>81215</v>
      </c>
      <c r="G14" s="18">
        <v>178090</v>
      </c>
      <c r="I14" s="3" t="s">
        <v>12</v>
      </c>
      <c r="J14" s="9">
        <v>0.9859</v>
      </c>
      <c r="L14" s="3" t="s">
        <v>12</v>
      </c>
      <c r="N14" s="12">
        <v>84287</v>
      </c>
    </row>
    <row r="15" spans="1:16" ht="17.25" customHeight="1">
      <c r="A15" s="2" t="s">
        <v>13</v>
      </c>
      <c r="B15" s="2">
        <v>9</v>
      </c>
      <c r="C15" s="2" t="s">
        <v>10</v>
      </c>
      <c r="D15" s="7" t="s">
        <v>52</v>
      </c>
      <c r="E15" s="19" t="s">
        <v>209</v>
      </c>
      <c r="F15" s="22">
        <v>22089</v>
      </c>
      <c r="G15" s="18">
        <v>34613</v>
      </c>
      <c r="I15" s="3" t="s">
        <v>12</v>
      </c>
      <c r="J15" s="9">
        <v>0.98850000000000005</v>
      </c>
      <c r="L15" s="3" t="s">
        <v>12</v>
      </c>
      <c r="N15" s="12">
        <v>72099</v>
      </c>
    </row>
    <row r="16" spans="1:16" ht="17.25" customHeight="1">
      <c r="A16" s="2" t="s">
        <v>13</v>
      </c>
      <c r="B16" s="2">
        <v>9</v>
      </c>
      <c r="C16" s="2" t="s">
        <v>10</v>
      </c>
      <c r="D16" s="7" t="s">
        <v>52</v>
      </c>
      <c r="E16" s="19" t="s">
        <v>213</v>
      </c>
      <c r="F16" s="22">
        <v>40134</v>
      </c>
      <c r="G16" s="18">
        <v>34613</v>
      </c>
      <c r="I16" s="3" t="s">
        <v>12</v>
      </c>
      <c r="J16" s="9">
        <v>0.98850000000000005</v>
      </c>
      <c r="L16" s="3" t="s">
        <v>12</v>
      </c>
      <c r="N16" s="12">
        <v>72099</v>
      </c>
    </row>
    <row r="17" spans="1:16" ht="17.25" customHeight="1">
      <c r="A17" s="2" t="s">
        <v>13</v>
      </c>
      <c r="B17" s="2">
        <v>10</v>
      </c>
      <c r="C17" s="2" t="s">
        <v>24</v>
      </c>
      <c r="D17" s="4" t="s">
        <v>166</v>
      </c>
      <c r="E17" s="19" t="s">
        <v>215</v>
      </c>
      <c r="F17" s="22">
        <v>13930</v>
      </c>
      <c r="G17" s="18">
        <v>75583</v>
      </c>
      <c r="I17" s="3" t="s">
        <v>114</v>
      </c>
      <c r="J17" s="9">
        <v>0.51290000000000002</v>
      </c>
      <c r="L17" s="3" t="s">
        <v>12</v>
      </c>
      <c r="N17" s="12">
        <v>64809</v>
      </c>
    </row>
    <row r="18" spans="1:16" ht="17.25" customHeight="1">
      <c r="A18" s="2" t="s">
        <v>13</v>
      </c>
      <c r="B18" s="2">
        <v>10</v>
      </c>
      <c r="C18" s="2" t="s">
        <v>24</v>
      </c>
      <c r="D18" s="4" t="s">
        <v>166</v>
      </c>
      <c r="E18" s="19" t="s">
        <v>211</v>
      </c>
      <c r="F18" s="22">
        <v>34663</v>
      </c>
      <c r="G18" s="18">
        <v>75583</v>
      </c>
      <c r="I18" s="3" t="s">
        <v>114</v>
      </c>
      <c r="J18" s="9">
        <v>0.51290000000000002</v>
      </c>
      <c r="L18" s="3" t="s">
        <v>12</v>
      </c>
      <c r="N18" s="12">
        <v>64809</v>
      </c>
    </row>
    <row r="19" spans="1:16" ht="17.25" customHeight="1">
      <c r="A19" s="2" t="s">
        <v>13</v>
      </c>
      <c r="B19" s="2">
        <v>10</v>
      </c>
      <c r="C19" s="2" t="s">
        <v>24</v>
      </c>
      <c r="D19" s="4" t="s">
        <v>166</v>
      </c>
      <c r="E19" s="19" t="s">
        <v>216</v>
      </c>
      <c r="F19" s="22">
        <v>2397</v>
      </c>
      <c r="G19" s="18">
        <v>75583</v>
      </c>
      <c r="I19" s="3" t="s">
        <v>114</v>
      </c>
      <c r="J19" s="9">
        <v>0.51290000000000002</v>
      </c>
      <c r="L19" s="3" t="s">
        <v>12</v>
      </c>
      <c r="N19" s="12">
        <v>64809</v>
      </c>
    </row>
    <row r="20" spans="1:16" ht="17.25" customHeight="1">
      <c r="A20" s="2" t="s">
        <v>13</v>
      </c>
      <c r="B20" s="2">
        <v>10</v>
      </c>
      <c r="C20" s="2" t="s">
        <v>24</v>
      </c>
      <c r="D20" s="4" t="s">
        <v>166</v>
      </c>
      <c r="E20" s="19" t="s">
        <v>217</v>
      </c>
      <c r="F20" s="22">
        <v>5914</v>
      </c>
      <c r="G20" s="18">
        <v>75583</v>
      </c>
      <c r="I20" s="3" t="s">
        <v>114</v>
      </c>
      <c r="J20" s="9">
        <v>0.51290000000000002</v>
      </c>
      <c r="L20" s="3" t="s">
        <v>12</v>
      </c>
      <c r="N20" s="12">
        <v>64809</v>
      </c>
    </row>
    <row r="21" spans="1:16" ht="17.25" customHeight="1">
      <c r="A21" s="2" t="s">
        <v>13</v>
      </c>
      <c r="B21" s="2">
        <v>11</v>
      </c>
      <c r="C21" s="2" t="s">
        <v>24</v>
      </c>
      <c r="D21" s="4" t="s">
        <v>163</v>
      </c>
      <c r="E21" s="19" t="s">
        <v>212</v>
      </c>
      <c r="F21" s="22">
        <v>60314</v>
      </c>
      <c r="G21" s="18">
        <v>139257</v>
      </c>
      <c r="I21" s="3" t="s">
        <v>114</v>
      </c>
      <c r="J21" s="9">
        <v>0.54690000000000005</v>
      </c>
      <c r="L21" s="3" t="s">
        <v>12</v>
      </c>
      <c r="N21" s="12">
        <v>76614</v>
      </c>
    </row>
    <row r="22" spans="1:16" ht="17.25" customHeight="1">
      <c r="A22" s="2" t="s">
        <v>13</v>
      </c>
      <c r="B22" s="2">
        <v>12</v>
      </c>
      <c r="C22" s="2" t="s">
        <v>10</v>
      </c>
      <c r="D22" s="7" t="s">
        <v>126</v>
      </c>
      <c r="E22" s="19" t="s">
        <v>210</v>
      </c>
      <c r="F22" s="22">
        <v>27522</v>
      </c>
      <c r="G22" s="18">
        <v>201903</v>
      </c>
      <c r="I22" s="3" t="s">
        <v>12</v>
      </c>
      <c r="J22" s="9">
        <v>0.98360000000000003</v>
      </c>
      <c r="L22" s="3" t="s">
        <v>114</v>
      </c>
      <c r="M22" s="14">
        <v>9766</v>
      </c>
      <c r="N22" s="12">
        <v>79621</v>
      </c>
      <c r="O22" s="5">
        <f>M22/N22</f>
        <v>0.1226560831941322</v>
      </c>
      <c r="P22" s="13" t="s">
        <v>127</v>
      </c>
    </row>
    <row r="23" spans="1:16" ht="17.25" customHeight="1">
      <c r="A23" s="2" t="s">
        <v>13</v>
      </c>
      <c r="B23" s="2">
        <v>12</v>
      </c>
      <c r="C23" s="2" t="s">
        <v>10</v>
      </c>
      <c r="D23" s="7" t="s">
        <v>126</v>
      </c>
      <c r="E23" s="19" t="s">
        <v>212</v>
      </c>
      <c r="F23" s="22">
        <v>48980</v>
      </c>
      <c r="G23" s="18">
        <v>201903</v>
      </c>
      <c r="I23" s="3" t="s">
        <v>12</v>
      </c>
      <c r="J23" s="9">
        <v>0.98360000000000003</v>
      </c>
      <c r="L23" s="3" t="s">
        <v>114</v>
      </c>
      <c r="M23" s="14">
        <v>9766</v>
      </c>
      <c r="N23" s="12">
        <v>79621</v>
      </c>
      <c r="O23" s="5">
        <f>M23/N23</f>
        <v>0.1226560831941322</v>
      </c>
      <c r="P23" s="13" t="s">
        <v>127</v>
      </c>
    </row>
    <row r="24" spans="1:16" ht="17.25" customHeight="1">
      <c r="A24" s="2" t="s">
        <v>13</v>
      </c>
      <c r="B24" s="2">
        <v>13</v>
      </c>
      <c r="C24" s="2" t="s">
        <v>10</v>
      </c>
      <c r="D24" s="7" t="s">
        <v>11</v>
      </c>
      <c r="E24" s="19" t="s">
        <v>210</v>
      </c>
      <c r="F24" s="22">
        <v>11181</v>
      </c>
      <c r="G24" s="18">
        <v>242339</v>
      </c>
      <c r="I24" s="3" t="s">
        <v>12</v>
      </c>
      <c r="J24" s="9">
        <v>0.98929999999999996</v>
      </c>
      <c r="L24" s="3" t="s">
        <v>12</v>
      </c>
      <c r="N24" s="12">
        <v>70201</v>
      </c>
      <c r="O24" s="5"/>
    </row>
    <row r="25" spans="1:16" ht="17.25" customHeight="1">
      <c r="A25" s="2" t="s">
        <v>13</v>
      </c>
      <c r="B25" s="2">
        <v>13</v>
      </c>
      <c r="C25" s="2" t="s">
        <v>10</v>
      </c>
      <c r="D25" s="7" t="s">
        <v>11</v>
      </c>
      <c r="E25" s="19" t="s">
        <v>212</v>
      </c>
      <c r="F25" s="22">
        <v>47769</v>
      </c>
      <c r="G25" s="18">
        <v>242339</v>
      </c>
      <c r="I25" s="3" t="s">
        <v>12</v>
      </c>
      <c r="J25" s="9">
        <v>0.98929999999999996</v>
      </c>
      <c r="L25" s="3" t="s">
        <v>12</v>
      </c>
      <c r="N25" s="12">
        <v>70201</v>
      </c>
      <c r="O25" s="5"/>
    </row>
    <row r="26" spans="1:16" ht="17.25" customHeight="1">
      <c r="A26" s="2" t="s">
        <v>13</v>
      </c>
      <c r="B26" s="2">
        <v>13</v>
      </c>
      <c r="C26" s="2" t="s">
        <v>10</v>
      </c>
      <c r="D26" s="7" t="s">
        <v>11</v>
      </c>
      <c r="E26" s="19" t="s">
        <v>218</v>
      </c>
      <c r="F26" s="22">
        <v>10765</v>
      </c>
      <c r="G26" s="18">
        <v>242339</v>
      </c>
      <c r="I26" s="3" t="s">
        <v>12</v>
      </c>
      <c r="J26" s="9">
        <v>0.98929999999999996</v>
      </c>
      <c r="L26" s="3" t="s">
        <v>12</v>
      </c>
      <c r="N26" s="12">
        <v>70201</v>
      </c>
      <c r="O26" s="5"/>
    </row>
    <row r="27" spans="1:16" ht="17.25" customHeight="1">
      <c r="A27" s="2" t="s">
        <v>13</v>
      </c>
      <c r="B27" s="2">
        <v>14</v>
      </c>
      <c r="C27" s="2" t="s">
        <v>10</v>
      </c>
      <c r="D27" s="4" t="s">
        <v>136</v>
      </c>
      <c r="E27" s="19" t="s">
        <v>219</v>
      </c>
      <c r="F27" s="22">
        <v>33005</v>
      </c>
      <c r="G27" s="18">
        <v>108902</v>
      </c>
      <c r="I27" s="3" t="s">
        <v>12</v>
      </c>
      <c r="J27" s="9">
        <v>0.9909</v>
      </c>
      <c r="L27" s="3" t="s">
        <v>114</v>
      </c>
      <c r="M27" s="14">
        <v>6270</v>
      </c>
      <c r="N27" s="12">
        <v>74693</v>
      </c>
      <c r="O27" s="5">
        <f>M27/N27</f>
        <v>8.3943609173550399E-2</v>
      </c>
      <c r="P27" s="13">
        <v>0.82869999999999999</v>
      </c>
    </row>
    <row r="28" spans="1:16" ht="17.25" customHeight="1">
      <c r="A28" s="2" t="s">
        <v>13</v>
      </c>
      <c r="B28" s="2">
        <v>14</v>
      </c>
      <c r="C28" s="2" t="s">
        <v>10</v>
      </c>
      <c r="D28" s="4" t="s">
        <v>136</v>
      </c>
      <c r="E28" s="19" t="s">
        <v>212</v>
      </c>
      <c r="F28" s="22">
        <v>7960</v>
      </c>
      <c r="G28" s="18">
        <v>108902</v>
      </c>
      <c r="I28" s="3" t="s">
        <v>12</v>
      </c>
      <c r="J28" s="9">
        <v>0.9909</v>
      </c>
      <c r="L28" s="3" t="s">
        <v>114</v>
      </c>
      <c r="M28" s="14">
        <v>6270</v>
      </c>
      <c r="N28" s="12">
        <v>74693</v>
      </c>
      <c r="O28" s="5">
        <f>M28/N28</f>
        <v>8.3943609173550399E-2</v>
      </c>
      <c r="P28" s="13">
        <v>0.82869999999999999</v>
      </c>
    </row>
    <row r="29" spans="1:16" ht="17.25" customHeight="1">
      <c r="A29" s="2" t="s">
        <v>13</v>
      </c>
      <c r="B29" s="2">
        <v>14</v>
      </c>
      <c r="C29" s="2" t="s">
        <v>10</v>
      </c>
      <c r="D29" s="4" t="s">
        <v>136</v>
      </c>
      <c r="E29" s="19" t="s">
        <v>218</v>
      </c>
      <c r="F29" s="22">
        <v>3304</v>
      </c>
      <c r="G29" s="18">
        <v>108902</v>
      </c>
      <c r="I29" s="3" t="s">
        <v>12</v>
      </c>
      <c r="J29" s="9">
        <v>0.9909</v>
      </c>
      <c r="L29" s="3" t="s">
        <v>114</v>
      </c>
      <c r="M29" s="14">
        <v>6270</v>
      </c>
      <c r="N29" s="12">
        <v>74693</v>
      </c>
      <c r="O29" s="5">
        <f>M29/N29</f>
        <v>8.3943609173550399E-2</v>
      </c>
      <c r="P29" s="13">
        <v>0.82869999999999999</v>
      </c>
    </row>
    <row r="30" spans="1:16" ht="17.25" customHeight="1">
      <c r="A30" s="2" t="s">
        <v>13</v>
      </c>
      <c r="B30" s="2">
        <v>14</v>
      </c>
      <c r="C30" s="2" t="s">
        <v>10</v>
      </c>
      <c r="D30" s="4" t="s">
        <v>136</v>
      </c>
      <c r="E30" s="19" t="s">
        <v>220</v>
      </c>
      <c r="F30" s="22">
        <v>22693</v>
      </c>
      <c r="G30" s="18">
        <v>108902</v>
      </c>
      <c r="I30" s="3" t="s">
        <v>12</v>
      </c>
      <c r="J30" s="9">
        <v>0.9909</v>
      </c>
      <c r="L30" s="3" t="s">
        <v>114</v>
      </c>
      <c r="M30" s="14">
        <v>6270</v>
      </c>
      <c r="N30" s="12">
        <v>74693</v>
      </c>
      <c r="O30" s="5">
        <f>M30/N30</f>
        <v>8.3943609173550399E-2</v>
      </c>
      <c r="P30" s="13">
        <v>0.82869999999999999</v>
      </c>
    </row>
    <row r="31" spans="1:16" ht="17.25" customHeight="1">
      <c r="A31" s="2" t="s">
        <v>13</v>
      </c>
      <c r="B31" s="2">
        <v>15</v>
      </c>
      <c r="C31" s="2" t="s">
        <v>10</v>
      </c>
      <c r="D31" s="4" t="s">
        <v>138</v>
      </c>
      <c r="E31" s="19" t="s">
        <v>220</v>
      </c>
      <c r="F31" s="22">
        <v>79994</v>
      </c>
      <c r="G31" s="18">
        <v>90547</v>
      </c>
      <c r="I31" s="3" t="s">
        <v>12</v>
      </c>
      <c r="J31" s="9">
        <v>0.98050000000000004</v>
      </c>
      <c r="L31" s="3" t="s">
        <v>114</v>
      </c>
      <c r="M31" s="14">
        <v>9636</v>
      </c>
      <c r="N31" s="12">
        <v>92802</v>
      </c>
      <c r="O31" s="5">
        <f>M31/N31</f>
        <v>0.10383396909549363</v>
      </c>
      <c r="P31" s="13">
        <v>0.51819999999999999</v>
      </c>
    </row>
    <row r="32" spans="1:16" ht="17.25" customHeight="1">
      <c r="A32" s="2" t="s">
        <v>13</v>
      </c>
      <c r="B32" s="2">
        <v>16</v>
      </c>
      <c r="C32" s="2" t="s">
        <v>10</v>
      </c>
      <c r="D32" s="4" t="s">
        <v>61</v>
      </c>
      <c r="E32" s="19" t="s">
        <v>221</v>
      </c>
      <c r="F32" s="22">
        <v>50224</v>
      </c>
      <c r="G32" s="18">
        <v>26522</v>
      </c>
      <c r="I32" s="3" t="s">
        <v>12</v>
      </c>
      <c r="J32" s="9">
        <v>0.98839999999999995</v>
      </c>
      <c r="L32" s="3" t="s">
        <v>12</v>
      </c>
      <c r="N32" s="12">
        <v>90473</v>
      </c>
      <c r="O32" s="5"/>
    </row>
    <row r="33" spans="1:16" ht="17.25" customHeight="1">
      <c r="A33" s="2" t="s">
        <v>13</v>
      </c>
      <c r="B33" s="2">
        <v>16</v>
      </c>
      <c r="C33" s="2" t="s">
        <v>10</v>
      </c>
      <c r="D33" s="4" t="s">
        <v>61</v>
      </c>
      <c r="E33" s="19" t="s">
        <v>220</v>
      </c>
      <c r="F33" s="22">
        <v>37578</v>
      </c>
      <c r="G33" s="18">
        <v>26522</v>
      </c>
      <c r="I33" s="3" t="s">
        <v>12</v>
      </c>
      <c r="J33" s="9">
        <v>0.98839999999999995</v>
      </c>
      <c r="L33" s="3" t="s">
        <v>12</v>
      </c>
      <c r="N33" s="12">
        <v>90473</v>
      </c>
      <c r="O33" s="5"/>
    </row>
    <row r="34" spans="1:16" ht="17.25" customHeight="1">
      <c r="A34" s="2" t="s">
        <v>13</v>
      </c>
      <c r="B34" s="2">
        <v>17</v>
      </c>
      <c r="C34" s="2" t="s">
        <v>24</v>
      </c>
      <c r="D34" s="4" t="s">
        <v>184</v>
      </c>
      <c r="E34" s="19" t="s">
        <v>222</v>
      </c>
      <c r="F34" s="22">
        <v>21366</v>
      </c>
      <c r="G34" s="18">
        <v>87983</v>
      </c>
      <c r="I34" s="3" t="s">
        <v>114</v>
      </c>
      <c r="J34" s="9">
        <v>0.53259999999999996</v>
      </c>
      <c r="L34" s="3" t="s">
        <v>114</v>
      </c>
      <c r="M34" s="14">
        <v>9711</v>
      </c>
      <c r="N34" s="12">
        <v>66793</v>
      </c>
      <c r="O34" s="5">
        <f>M34/N34</f>
        <v>0.14538948692228226</v>
      </c>
      <c r="P34" s="13" t="s">
        <v>185</v>
      </c>
    </row>
    <row r="35" spans="1:16" ht="17.25" customHeight="1">
      <c r="A35" s="2" t="s">
        <v>13</v>
      </c>
      <c r="B35" s="2">
        <v>17</v>
      </c>
      <c r="C35" s="2" t="s">
        <v>24</v>
      </c>
      <c r="D35" s="4" t="s">
        <v>184</v>
      </c>
      <c r="E35" s="19" t="s">
        <v>223</v>
      </c>
      <c r="F35" s="22">
        <v>16054</v>
      </c>
      <c r="G35" s="18">
        <v>87983</v>
      </c>
      <c r="I35" s="3" t="s">
        <v>114</v>
      </c>
      <c r="J35" s="9">
        <v>0.53259999999999996</v>
      </c>
      <c r="L35" s="3" t="s">
        <v>114</v>
      </c>
      <c r="M35" s="14">
        <v>9711</v>
      </c>
      <c r="N35" s="12">
        <v>66793</v>
      </c>
      <c r="O35" s="5">
        <f>M35/N35</f>
        <v>0.14538948692228226</v>
      </c>
      <c r="P35" s="13" t="s">
        <v>185</v>
      </c>
    </row>
    <row r="36" spans="1:16" ht="17.25" customHeight="1">
      <c r="A36" s="2" t="s">
        <v>13</v>
      </c>
      <c r="B36" s="2">
        <v>17</v>
      </c>
      <c r="C36" s="2" t="s">
        <v>24</v>
      </c>
      <c r="D36" s="4" t="s">
        <v>184</v>
      </c>
      <c r="E36" s="19" t="s">
        <v>220</v>
      </c>
      <c r="F36" s="22">
        <v>31707</v>
      </c>
      <c r="G36" s="18">
        <v>87983</v>
      </c>
      <c r="I36" s="3" t="s">
        <v>114</v>
      </c>
      <c r="J36" s="9">
        <v>0.53259999999999996</v>
      </c>
      <c r="L36" s="3" t="s">
        <v>114</v>
      </c>
      <c r="M36" s="14">
        <v>9711</v>
      </c>
      <c r="N36" s="12">
        <v>66793</v>
      </c>
      <c r="O36" s="5">
        <f>M36/N36</f>
        <v>0.14538948692228226</v>
      </c>
      <c r="P36" s="13" t="s">
        <v>185</v>
      </c>
    </row>
    <row r="37" spans="1:16" ht="17.25" customHeight="1">
      <c r="A37" s="2" t="s">
        <v>13</v>
      </c>
      <c r="B37" s="2">
        <v>18</v>
      </c>
      <c r="C37" s="2" t="s">
        <v>10</v>
      </c>
      <c r="D37" s="4" t="s">
        <v>40</v>
      </c>
      <c r="E37" s="19" t="s">
        <v>224</v>
      </c>
      <c r="F37" s="22">
        <v>48545</v>
      </c>
      <c r="G37" s="18">
        <v>48784</v>
      </c>
      <c r="I37" s="3" t="s">
        <v>12</v>
      </c>
      <c r="J37" s="9">
        <v>0.9909</v>
      </c>
      <c r="L37" s="3" t="s">
        <v>12</v>
      </c>
      <c r="N37" s="12">
        <v>72499</v>
      </c>
      <c r="O37" s="5"/>
    </row>
    <row r="38" spans="1:16" ht="17.25" customHeight="1">
      <c r="A38" s="2" t="s">
        <v>13</v>
      </c>
      <c r="B38" s="2">
        <v>18</v>
      </c>
      <c r="C38" s="2" t="s">
        <v>10</v>
      </c>
      <c r="D38" s="4" t="s">
        <v>40</v>
      </c>
      <c r="E38" s="19" t="s">
        <v>225</v>
      </c>
      <c r="F38" s="22">
        <v>23936</v>
      </c>
      <c r="G38" s="18">
        <v>48784</v>
      </c>
      <c r="I38" s="3" t="s">
        <v>12</v>
      </c>
      <c r="J38" s="9">
        <v>0.9909</v>
      </c>
      <c r="L38" s="3" t="s">
        <v>12</v>
      </c>
      <c r="N38" s="12">
        <v>72499</v>
      </c>
      <c r="O38" s="5"/>
    </row>
    <row r="39" spans="1:16" ht="17.25" customHeight="1">
      <c r="A39" s="2" t="s">
        <v>13</v>
      </c>
      <c r="B39" s="2">
        <v>18</v>
      </c>
      <c r="C39" s="2" t="s">
        <v>10</v>
      </c>
      <c r="D39" s="4" t="s">
        <v>40</v>
      </c>
      <c r="E39" s="19" t="s">
        <v>218</v>
      </c>
      <c r="F39" s="22">
        <v>3607</v>
      </c>
      <c r="G39" s="18">
        <v>48784</v>
      </c>
      <c r="I39" s="3" t="s">
        <v>12</v>
      </c>
      <c r="J39" s="9">
        <v>0.9909</v>
      </c>
      <c r="L39" s="3" t="s">
        <v>12</v>
      </c>
      <c r="N39" s="12">
        <v>72499</v>
      </c>
      <c r="O39" s="5"/>
    </row>
    <row r="40" spans="1:16" s="3" customFormat="1" ht="17.25" customHeight="1">
      <c r="A40" s="2" t="s">
        <v>13</v>
      </c>
      <c r="B40" s="2">
        <v>19</v>
      </c>
      <c r="C40" s="2" t="s">
        <v>24</v>
      </c>
      <c r="D40" s="7" t="s">
        <v>135</v>
      </c>
      <c r="E40" s="19" t="s">
        <v>226</v>
      </c>
      <c r="F40" s="22">
        <v>67238</v>
      </c>
      <c r="G40" s="18">
        <v>115254</v>
      </c>
      <c r="I40" s="3" t="s">
        <v>12</v>
      </c>
      <c r="J40" s="9">
        <v>0.99309999999999998</v>
      </c>
      <c r="L40" s="3" t="s">
        <v>114</v>
      </c>
      <c r="M40" s="14">
        <v>9425</v>
      </c>
      <c r="N40" s="12">
        <v>80650</v>
      </c>
      <c r="O40" s="5">
        <f>M40/N40</f>
        <v>0.11686298822070676</v>
      </c>
      <c r="P40" s="13">
        <v>0.61890000000000001</v>
      </c>
    </row>
    <row r="41" spans="1:16" s="3" customFormat="1" ht="17.25" customHeight="1">
      <c r="A41" s="2" t="s">
        <v>13</v>
      </c>
      <c r="B41" s="2">
        <v>20</v>
      </c>
      <c r="C41" s="2" t="s">
        <v>10</v>
      </c>
      <c r="D41" s="7" t="s">
        <v>16</v>
      </c>
      <c r="E41" s="19" t="s">
        <v>224</v>
      </c>
      <c r="F41" s="22">
        <v>17459</v>
      </c>
      <c r="G41" s="18">
        <v>199446</v>
      </c>
      <c r="I41" s="3" t="s">
        <v>117</v>
      </c>
      <c r="J41" s="9">
        <v>0.745</v>
      </c>
      <c r="L41" s="3" t="s">
        <v>12</v>
      </c>
      <c r="M41" s="14"/>
      <c r="N41" s="12">
        <v>81867</v>
      </c>
      <c r="P41" s="13"/>
    </row>
    <row r="42" spans="1:16" s="3" customFormat="1" ht="17.25" customHeight="1">
      <c r="A42" s="2" t="s">
        <v>13</v>
      </c>
      <c r="B42" s="2">
        <v>20</v>
      </c>
      <c r="C42" s="2" t="s">
        <v>10</v>
      </c>
      <c r="D42" s="7" t="s">
        <v>16</v>
      </c>
      <c r="E42" s="19" t="s">
        <v>226</v>
      </c>
      <c r="F42" s="22">
        <v>53026</v>
      </c>
      <c r="G42" s="18">
        <v>199446</v>
      </c>
      <c r="I42" s="3" t="s">
        <v>117</v>
      </c>
      <c r="J42" s="9">
        <v>0.745</v>
      </c>
      <c r="L42" s="3" t="s">
        <v>12</v>
      </c>
      <c r="M42" s="14"/>
      <c r="N42" s="12">
        <v>81867</v>
      </c>
      <c r="P42" s="13"/>
    </row>
    <row r="43" spans="1:16" s="3" customFormat="1" ht="17.25" customHeight="1">
      <c r="A43" s="2" t="s">
        <v>13</v>
      </c>
      <c r="B43" s="2">
        <v>21</v>
      </c>
      <c r="C43" s="2" t="s">
        <v>24</v>
      </c>
      <c r="D43" s="7" t="s">
        <v>137</v>
      </c>
      <c r="E43" s="19" t="s">
        <v>226</v>
      </c>
      <c r="F43" s="22">
        <v>60343</v>
      </c>
      <c r="G43" s="18">
        <v>108096</v>
      </c>
      <c r="I43" s="3" t="s">
        <v>12</v>
      </c>
      <c r="J43" s="9">
        <v>0.98809999999999998</v>
      </c>
      <c r="L43" s="3" t="s">
        <v>114</v>
      </c>
      <c r="M43" s="14">
        <v>10183</v>
      </c>
      <c r="N43" s="12">
        <v>76784</v>
      </c>
      <c r="O43" s="5">
        <f>M43/N43</f>
        <v>0.13261877474473849</v>
      </c>
      <c r="P43" s="13">
        <v>0.61760000000000004</v>
      </c>
    </row>
    <row r="44" spans="1:16" s="3" customFormat="1" ht="17.25" customHeight="1">
      <c r="A44" s="2" t="s">
        <v>13</v>
      </c>
      <c r="B44" s="2">
        <v>22</v>
      </c>
      <c r="C44" s="2" t="s">
        <v>24</v>
      </c>
      <c r="D44" s="7" t="s">
        <v>160</v>
      </c>
      <c r="E44" s="19" t="s">
        <v>227</v>
      </c>
      <c r="F44" s="22">
        <v>1337</v>
      </c>
      <c r="G44" s="18">
        <v>269582</v>
      </c>
      <c r="I44" s="3" t="s">
        <v>114</v>
      </c>
      <c r="J44" s="9">
        <v>0.5494</v>
      </c>
      <c r="L44" s="3" t="s">
        <v>12</v>
      </c>
      <c r="M44" s="14"/>
      <c r="N44" s="12">
        <v>92385</v>
      </c>
      <c r="P44" s="13"/>
    </row>
    <row r="45" spans="1:16" s="3" customFormat="1" ht="17.25" customHeight="1">
      <c r="A45" s="2" t="s">
        <v>13</v>
      </c>
      <c r="B45" s="2">
        <v>22</v>
      </c>
      <c r="C45" s="2" t="s">
        <v>24</v>
      </c>
      <c r="D45" s="7" t="s">
        <v>160</v>
      </c>
      <c r="E45" s="19" t="s">
        <v>226</v>
      </c>
      <c r="F45" s="22">
        <v>69964</v>
      </c>
      <c r="G45" s="18">
        <v>269582</v>
      </c>
      <c r="I45" s="3" t="s">
        <v>114</v>
      </c>
      <c r="J45" s="9">
        <v>0.5494</v>
      </c>
      <c r="L45" s="3" t="s">
        <v>12</v>
      </c>
      <c r="M45" s="14"/>
      <c r="N45" s="12">
        <v>92385</v>
      </c>
      <c r="P45" s="13" t="s">
        <v>258</v>
      </c>
    </row>
    <row r="46" spans="1:16" s="3" customFormat="1" ht="17.25" customHeight="1">
      <c r="A46" s="2" t="s">
        <v>13</v>
      </c>
      <c r="B46" s="2">
        <v>23</v>
      </c>
      <c r="C46" s="2" t="s">
        <v>10</v>
      </c>
      <c r="D46" s="4" t="s">
        <v>124</v>
      </c>
      <c r="E46" s="19" t="s">
        <v>224</v>
      </c>
      <c r="F46" s="22">
        <v>61446</v>
      </c>
      <c r="G46" s="18">
        <v>212243</v>
      </c>
      <c r="I46" s="3" t="s">
        <v>12</v>
      </c>
      <c r="J46" s="9">
        <v>0.98619999999999997</v>
      </c>
      <c r="L46" s="3" t="s">
        <v>114</v>
      </c>
      <c r="M46" s="14">
        <v>7087</v>
      </c>
      <c r="N46" s="12">
        <v>83921</v>
      </c>
      <c r="O46" s="5">
        <f>M46/N46</f>
        <v>8.4448469393834671E-2</v>
      </c>
      <c r="P46" s="13">
        <v>0.61890000000000001</v>
      </c>
    </row>
    <row r="47" spans="1:16" s="3" customFormat="1" ht="17.25" customHeight="1">
      <c r="A47" s="2" t="s">
        <v>13</v>
      </c>
      <c r="B47" s="2">
        <v>24</v>
      </c>
      <c r="C47" s="2" t="s">
        <v>10</v>
      </c>
      <c r="D47" s="4" t="s">
        <v>32</v>
      </c>
      <c r="E47" s="19" t="s">
        <v>228</v>
      </c>
      <c r="F47" s="22">
        <v>72715</v>
      </c>
      <c r="G47" s="18">
        <v>64538</v>
      </c>
      <c r="I47" s="3" t="s">
        <v>12</v>
      </c>
      <c r="J47" s="9">
        <v>0.99</v>
      </c>
      <c r="L47" s="3" t="s">
        <v>12</v>
      </c>
      <c r="M47" s="14"/>
      <c r="N47" s="12">
        <v>77370</v>
      </c>
      <c r="P47" s="13"/>
    </row>
    <row r="48" spans="1:16" s="3" customFormat="1" ht="17.25" customHeight="1">
      <c r="A48" s="2" t="s">
        <v>13</v>
      </c>
      <c r="B48" s="2">
        <v>25</v>
      </c>
      <c r="C48" s="2" t="s">
        <v>10</v>
      </c>
      <c r="D48" s="7" t="s">
        <v>125</v>
      </c>
      <c r="E48" s="19" t="s">
        <v>228</v>
      </c>
      <c r="F48" s="22">
        <v>21654</v>
      </c>
      <c r="G48" s="18">
        <v>207298</v>
      </c>
      <c r="I48" s="3" t="s">
        <v>12</v>
      </c>
      <c r="J48" s="9">
        <v>0.9899</v>
      </c>
      <c r="L48" s="3" t="s">
        <v>114</v>
      </c>
      <c r="M48" s="14">
        <v>9510</v>
      </c>
      <c r="N48" s="12">
        <v>74999</v>
      </c>
      <c r="O48" s="5">
        <f>M48/N48</f>
        <v>0.12680169068920918</v>
      </c>
      <c r="P48" s="13">
        <v>0.58850000000000002</v>
      </c>
    </row>
    <row r="49" spans="1:16" s="3" customFormat="1" ht="17.25" customHeight="1">
      <c r="A49" s="2" t="s">
        <v>13</v>
      </c>
      <c r="B49" s="2">
        <v>25</v>
      </c>
      <c r="C49" s="2" t="s">
        <v>10</v>
      </c>
      <c r="D49" s="7" t="s">
        <v>125</v>
      </c>
      <c r="E49" s="19" t="s">
        <v>229</v>
      </c>
      <c r="F49" s="22">
        <v>17097</v>
      </c>
      <c r="G49" s="18">
        <v>207298</v>
      </c>
      <c r="I49" s="3" t="s">
        <v>12</v>
      </c>
      <c r="J49" s="9">
        <v>0.9899</v>
      </c>
      <c r="L49" s="3" t="s">
        <v>114</v>
      </c>
      <c r="M49" s="14">
        <v>9510</v>
      </c>
      <c r="N49" s="12">
        <v>74999</v>
      </c>
      <c r="O49" s="5">
        <f>M49/N49</f>
        <v>0.12680169068920918</v>
      </c>
      <c r="P49" s="13">
        <v>0.58850000000000002</v>
      </c>
    </row>
    <row r="50" spans="1:16" s="3" customFormat="1" ht="17.25" customHeight="1">
      <c r="A50" s="2" t="s">
        <v>13</v>
      </c>
      <c r="B50" s="2">
        <v>25</v>
      </c>
      <c r="C50" s="2" t="s">
        <v>10</v>
      </c>
      <c r="D50" s="7" t="s">
        <v>125</v>
      </c>
      <c r="E50" s="19" t="s">
        <v>224</v>
      </c>
      <c r="F50" s="22">
        <v>17899</v>
      </c>
      <c r="G50" s="18">
        <v>207298</v>
      </c>
      <c r="I50" s="3" t="s">
        <v>12</v>
      </c>
      <c r="J50" s="9">
        <v>0.9899</v>
      </c>
      <c r="L50" s="3" t="s">
        <v>114</v>
      </c>
      <c r="M50" s="14">
        <v>9510</v>
      </c>
      <c r="N50" s="12">
        <v>74999</v>
      </c>
      <c r="O50" s="5">
        <f>M50/N50</f>
        <v>0.12680169068920918</v>
      </c>
      <c r="P50" s="13">
        <v>0.58850000000000002</v>
      </c>
    </row>
    <row r="51" spans="1:16" s="3" customFormat="1" ht="17.25" customHeight="1">
      <c r="A51" s="2" t="s">
        <v>13</v>
      </c>
      <c r="B51" s="2">
        <v>25</v>
      </c>
      <c r="C51" s="2" t="s">
        <v>10</v>
      </c>
      <c r="D51" s="7" t="s">
        <v>125</v>
      </c>
      <c r="E51" s="19" t="s">
        <v>216</v>
      </c>
      <c r="F51" s="22">
        <v>4815</v>
      </c>
      <c r="G51" s="18">
        <v>207298</v>
      </c>
      <c r="I51" s="3" t="s">
        <v>12</v>
      </c>
      <c r="J51" s="9">
        <v>0.9899</v>
      </c>
      <c r="L51" s="3" t="s">
        <v>114</v>
      </c>
      <c r="M51" s="14">
        <v>9510</v>
      </c>
      <c r="N51" s="12">
        <v>74999</v>
      </c>
      <c r="O51" s="5">
        <f>M51/N51</f>
        <v>0.12680169068920918</v>
      </c>
      <c r="P51" s="13">
        <v>0.58850000000000002</v>
      </c>
    </row>
    <row r="52" spans="1:16" s="3" customFormat="1" ht="17.25" customHeight="1">
      <c r="A52" s="2" t="s">
        <v>13</v>
      </c>
      <c r="B52" s="2">
        <v>25</v>
      </c>
      <c r="C52" s="2" t="s">
        <v>10</v>
      </c>
      <c r="D52" s="7" t="s">
        <v>125</v>
      </c>
      <c r="E52" s="19" t="s">
        <v>217</v>
      </c>
      <c r="F52" s="22">
        <v>5152</v>
      </c>
      <c r="G52" s="18">
        <v>207298</v>
      </c>
      <c r="I52" s="3" t="s">
        <v>12</v>
      </c>
      <c r="J52" s="9">
        <v>0.9899</v>
      </c>
      <c r="L52" s="3" t="s">
        <v>114</v>
      </c>
      <c r="M52" s="14">
        <v>9510</v>
      </c>
      <c r="N52" s="12">
        <v>74999</v>
      </c>
      <c r="O52" s="5">
        <f>M52/N52</f>
        <v>0.12680169068920918</v>
      </c>
      <c r="P52" s="13">
        <v>0.58850000000000002</v>
      </c>
    </row>
    <row r="53" spans="1:16" s="3" customFormat="1" ht="17.25" customHeight="1">
      <c r="A53" s="2" t="s">
        <v>13</v>
      </c>
      <c r="B53" s="2">
        <v>26</v>
      </c>
      <c r="C53" s="2" t="s">
        <v>24</v>
      </c>
      <c r="D53" s="7" t="s">
        <v>161</v>
      </c>
      <c r="E53" s="19" t="s">
        <v>228</v>
      </c>
      <c r="F53" s="22">
        <v>19085</v>
      </c>
      <c r="G53" s="18">
        <v>244232</v>
      </c>
      <c r="I53" s="3" t="s">
        <v>114</v>
      </c>
      <c r="J53" s="9">
        <v>0.58430000000000004</v>
      </c>
      <c r="L53" s="3" t="s">
        <v>12</v>
      </c>
      <c r="M53" s="14"/>
      <c r="N53" s="12">
        <v>70159</v>
      </c>
      <c r="P53" s="13"/>
    </row>
    <row r="54" spans="1:16" s="3" customFormat="1" ht="17.25" customHeight="1">
      <c r="A54" s="2" t="s">
        <v>13</v>
      </c>
      <c r="B54" s="2">
        <v>26</v>
      </c>
      <c r="C54" s="2" t="s">
        <v>24</v>
      </c>
      <c r="D54" s="7" t="s">
        <v>161</v>
      </c>
      <c r="E54" s="19" t="s">
        <v>230</v>
      </c>
      <c r="F54" s="22">
        <v>4234</v>
      </c>
      <c r="G54" s="18">
        <v>244232</v>
      </c>
      <c r="I54" s="3" t="s">
        <v>114</v>
      </c>
      <c r="J54" s="9">
        <v>0.58430000000000004</v>
      </c>
      <c r="L54" s="3" t="s">
        <v>12</v>
      </c>
      <c r="M54" s="14"/>
      <c r="N54" s="12">
        <v>70159</v>
      </c>
      <c r="P54" s="13"/>
    </row>
    <row r="55" spans="1:16" s="3" customFormat="1" ht="17.25" customHeight="1">
      <c r="A55" s="2" t="s">
        <v>13</v>
      </c>
      <c r="B55" s="2">
        <v>26</v>
      </c>
      <c r="C55" s="2" t="s">
        <v>24</v>
      </c>
      <c r="D55" s="7" t="s">
        <v>161</v>
      </c>
      <c r="E55" s="19" t="s">
        <v>224</v>
      </c>
      <c r="F55" s="22">
        <v>35968</v>
      </c>
      <c r="G55" s="18">
        <v>244232</v>
      </c>
      <c r="I55" s="3" t="s">
        <v>114</v>
      </c>
      <c r="J55" s="9">
        <v>0.58430000000000004</v>
      </c>
      <c r="L55" s="3" t="s">
        <v>12</v>
      </c>
      <c r="M55" s="14"/>
      <c r="N55" s="12">
        <v>70159</v>
      </c>
      <c r="P55" s="13"/>
    </row>
    <row r="56" spans="1:16" s="3" customFormat="1" ht="17.25" customHeight="1">
      <c r="A56" s="2" t="s">
        <v>13</v>
      </c>
      <c r="B56" s="2">
        <v>26</v>
      </c>
      <c r="C56" s="2" t="s">
        <v>24</v>
      </c>
      <c r="D56" s="7" t="s">
        <v>161</v>
      </c>
      <c r="E56" s="19" t="s">
        <v>217</v>
      </c>
      <c r="F56" s="22">
        <v>838</v>
      </c>
      <c r="G56" s="18">
        <v>244232</v>
      </c>
      <c r="I56" s="3" t="s">
        <v>114</v>
      </c>
      <c r="J56" s="9">
        <v>0.58430000000000004</v>
      </c>
      <c r="L56" s="3" t="s">
        <v>12</v>
      </c>
      <c r="M56" s="14"/>
      <c r="N56" s="12">
        <v>70159</v>
      </c>
      <c r="P56" s="13"/>
    </row>
    <row r="57" spans="1:16" s="3" customFormat="1" ht="17.25" customHeight="1">
      <c r="A57" s="2" t="s">
        <v>13</v>
      </c>
      <c r="B57" s="2">
        <v>27</v>
      </c>
      <c r="C57" s="2" t="s">
        <v>24</v>
      </c>
      <c r="D57" s="4" t="s">
        <v>45</v>
      </c>
      <c r="E57" s="19" t="s">
        <v>231</v>
      </c>
      <c r="F57" s="22">
        <v>25590</v>
      </c>
      <c r="G57" s="18">
        <v>42249</v>
      </c>
      <c r="I57" s="3" t="s">
        <v>12</v>
      </c>
      <c r="J57" s="9">
        <v>0.98360000000000003</v>
      </c>
      <c r="L57" s="3" t="s">
        <v>12</v>
      </c>
      <c r="M57" s="14"/>
      <c r="N57" s="12">
        <v>70206</v>
      </c>
      <c r="P57" s="13"/>
    </row>
    <row r="58" spans="1:16" s="3" customFormat="1" ht="17.25" customHeight="1">
      <c r="A58" s="2" t="s">
        <v>13</v>
      </c>
      <c r="B58" s="2">
        <v>27</v>
      </c>
      <c r="C58" s="2" t="s">
        <v>24</v>
      </c>
      <c r="D58" s="4" t="s">
        <v>45</v>
      </c>
      <c r="E58" s="19" t="s">
        <v>227</v>
      </c>
      <c r="F58" s="22">
        <v>26489</v>
      </c>
      <c r="G58" s="18">
        <v>42249</v>
      </c>
      <c r="I58" s="3" t="s">
        <v>12</v>
      </c>
      <c r="J58" s="9">
        <v>0.98360000000000003</v>
      </c>
      <c r="L58" s="3" t="s">
        <v>12</v>
      </c>
      <c r="M58" s="14"/>
      <c r="N58" s="12">
        <v>70206</v>
      </c>
      <c r="P58" s="13"/>
    </row>
    <row r="59" spans="1:16" s="3" customFormat="1" ht="17.25" customHeight="1">
      <c r="A59" s="2" t="s">
        <v>13</v>
      </c>
      <c r="B59" s="2">
        <v>27</v>
      </c>
      <c r="C59" s="2" t="s">
        <v>24</v>
      </c>
      <c r="D59" s="4" t="s">
        <v>45</v>
      </c>
      <c r="E59" s="19" t="s">
        <v>221</v>
      </c>
      <c r="F59" s="22">
        <v>6644</v>
      </c>
      <c r="G59" s="18">
        <v>42249</v>
      </c>
      <c r="I59" s="3" t="s">
        <v>12</v>
      </c>
      <c r="J59" s="9">
        <v>0.98360000000000003</v>
      </c>
      <c r="L59" s="3" t="s">
        <v>12</v>
      </c>
      <c r="M59" s="14"/>
      <c r="N59" s="12">
        <v>70206</v>
      </c>
      <c r="P59" s="13"/>
    </row>
    <row r="60" spans="1:16" s="3" customFormat="1" ht="17.25" customHeight="1">
      <c r="A60" s="2" t="s">
        <v>13</v>
      </c>
      <c r="B60" s="2">
        <v>28</v>
      </c>
      <c r="C60" s="2" t="s">
        <v>10</v>
      </c>
      <c r="D60" s="7" t="s">
        <v>21</v>
      </c>
      <c r="E60" s="19" t="s">
        <v>232</v>
      </c>
      <c r="F60" s="22">
        <v>3302</v>
      </c>
      <c r="G60" s="18">
        <v>126659</v>
      </c>
      <c r="I60" s="3" t="s">
        <v>12</v>
      </c>
      <c r="J60" s="9">
        <v>0.99319999999999997</v>
      </c>
      <c r="K60" s="4"/>
      <c r="L60" s="3" t="s">
        <v>12</v>
      </c>
      <c r="M60" s="14"/>
      <c r="N60" s="12">
        <v>76641</v>
      </c>
      <c r="P60" s="13"/>
    </row>
    <row r="61" spans="1:16" s="3" customFormat="1" ht="17.25" customHeight="1">
      <c r="A61" s="2" t="s">
        <v>13</v>
      </c>
      <c r="B61" s="2">
        <v>28</v>
      </c>
      <c r="C61" s="2" t="s">
        <v>10</v>
      </c>
      <c r="D61" s="7" t="s">
        <v>21</v>
      </c>
      <c r="E61" s="19" t="s">
        <v>233</v>
      </c>
      <c r="F61" s="22">
        <v>70451</v>
      </c>
      <c r="G61" s="18">
        <v>126659</v>
      </c>
      <c r="I61" s="3" t="s">
        <v>12</v>
      </c>
      <c r="J61" s="9">
        <v>0.99319999999999997</v>
      </c>
      <c r="K61" s="4"/>
      <c r="L61" s="3" t="s">
        <v>12</v>
      </c>
      <c r="M61" s="14"/>
      <c r="N61" s="12">
        <v>76641</v>
      </c>
      <c r="P61" s="13"/>
    </row>
    <row r="62" spans="1:16" s="3" customFormat="1" ht="17.25" customHeight="1">
      <c r="A62" s="2" t="s">
        <v>13</v>
      </c>
      <c r="B62" s="2">
        <v>28</v>
      </c>
      <c r="C62" s="2" t="s">
        <v>10</v>
      </c>
      <c r="D62" s="7" t="s">
        <v>21</v>
      </c>
      <c r="E62" s="19" t="s">
        <v>234</v>
      </c>
      <c r="F62" s="22">
        <v>3</v>
      </c>
      <c r="G62" s="18">
        <v>126659</v>
      </c>
      <c r="I62" s="3" t="s">
        <v>12</v>
      </c>
      <c r="J62" s="9">
        <v>0.99319999999999997</v>
      </c>
      <c r="K62" s="4"/>
      <c r="L62" s="3" t="s">
        <v>12</v>
      </c>
      <c r="M62" s="14"/>
      <c r="N62" s="12">
        <v>76641</v>
      </c>
      <c r="P62" s="13"/>
    </row>
    <row r="63" spans="1:16" s="3" customFormat="1" ht="17.25" customHeight="1">
      <c r="A63" s="2" t="s">
        <v>13</v>
      </c>
      <c r="B63" s="2">
        <v>29</v>
      </c>
      <c r="C63" s="2" t="s">
        <v>24</v>
      </c>
      <c r="D63" s="7" t="s">
        <v>25</v>
      </c>
      <c r="E63" s="19" t="s">
        <v>231</v>
      </c>
      <c r="F63" s="22">
        <v>1091</v>
      </c>
      <c r="G63" s="18">
        <v>111651</v>
      </c>
      <c r="I63" s="3" t="s">
        <v>12</v>
      </c>
      <c r="J63" s="9">
        <v>0.98089999999999999</v>
      </c>
      <c r="K63" s="4"/>
      <c r="L63" s="3" t="s">
        <v>12</v>
      </c>
      <c r="M63" s="14"/>
      <c r="N63" s="12">
        <v>63192</v>
      </c>
      <c r="P63" s="13"/>
    </row>
    <row r="64" spans="1:16" s="3" customFormat="1" ht="17.25" customHeight="1">
      <c r="A64" s="2" t="s">
        <v>13</v>
      </c>
      <c r="B64" s="2">
        <v>29</v>
      </c>
      <c r="C64" s="2" t="s">
        <v>24</v>
      </c>
      <c r="D64" s="7" t="s">
        <v>25</v>
      </c>
      <c r="E64" s="19" t="s">
        <v>235</v>
      </c>
      <c r="F64" s="22">
        <v>38108</v>
      </c>
      <c r="G64" s="18">
        <v>111651</v>
      </c>
      <c r="I64" s="3" t="s">
        <v>12</v>
      </c>
      <c r="J64" s="9">
        <v>0.98089999999999999</v>
      </c>
      <c r="K64" s="4"/>
      <c r="L64" s="3" t="s">
        <v>12</v>
      </c>
      <c r="M64" s="14"/>
      <c r="N64" s="12">
        <v>63192</v>
      </c>
      <c r="P64" s="13"/>
    </row>
    <row r="65" spans="1:16" s="3" customFormat="1" ht="17.25" customHeight="1">
      <c r="A65" s="2" t="s">
        <v>13</v>
      </c>
      <c r="B65" s="2">
        <v>29</v>
      </c>
      <c r="C65" s="2" t="s">
        <v>24</v>
      </c>
      <c r="D65" s="7" t="s">
        <v>25</v>
      </c>
      <c r="E65" s="19" t="s">
        <v>236</v>
      </c>
      <c r="F65" s="22">
        <v>6742</v>
      </c>
      <c r="G65" s="18">
        <v>111651</v>
      </c>
      <c r="I65" s="3" t="s">
        <v>12</v>
      </c>
      <c r="J65" s="9">
        <v>0.98089999999999999</v>
      </c>
      <c r="K65" s="4"/>
      <c r="L65" s="3" t="s">
        <v>12</v>
      </c>
      <c r="M65" s="14"/>
      <c r="N65" s="12">
        <v>63192</v>
      </c>
      <c r="P65" s="13"/>
    </row>
    <row r="66" spans="1:16" s="3" customFormat="1" ht="17.25" customHeight="1">
      <c r="A66" s="2" t="s">
        <v>13</v>
      </c>
      <c r="B66" s="2">
        <v>29</v>
      </c>
      <c r="C66" s="2" t="s">
        <v>24</v>
      </c>
      <c r="D66" s="7" t="s">
        <v>25</v>
      </c>
      <c r="E66" s="19" t="s">
        <v>237</v>
      </c>
      <c r="F66" s="22">
        <v>16082</v>
      </c>
      <c r="G66" s="18">
        <v>111651</v>
      </c>
      <c r="I66" s="3" t="s">
        <v>12</v>
      </c>
      <c r="J66" s="9">
        <v>0.98089999999999999</v>
      </c>
      <c r="K66" s="4"/>
      <c r="L66" s="3" t="s">
        <v>12</v>
      </c>
      <c r="M66" s="14"/>
      <c r="N66" s="12">
        <v>63192</v>
      </c>
      <c r="P66" s="13"/>
    </row>
    <row r="67" spans="1:16" ht="17.25" customHeight="1">
      <c r="A67" s="2" t="s">
        <v>13</v>
      </c>
      <c r="B67" s="2">
        <v>30</v>
      </c>
      <c r="C67" s="2" t="s">
        <v>24</v>
      </c>
      <c r="D67" s="7" t="s">
        <v>128</v>
      </c>
      <c r="E67" s="19" t="s">
        <v>232</v>
      </c>
      <c r="F67" s="22">
        <v>16868</v>
      </c>
      <c r="G67" s="18">
        <v>172816</v>
      </c>
      <c r="I67" s="3" t="s">
        <v>12</v>
      </c>
      <c r="J67" s="9">
        <v>0.99250000000000005</v>
      </c>
      <c r="L67" s="3" t="s">
        <v>114</v>
      </c>
      <c r="M67" s="14">
        <v>16400</v>
      </c>
      <c r="N67" s="12">
        <v>67525</v>
      </c>
      <c r="O67" s="5">
        <f t="shared" ref="O67:O73" si="1">M67/N67</f>
        <v>0.24287300999629766</v>
      </c>
      <c r="P67" s="13">
        <v>0.79520000000000002</v>
      </c>
    </row>
    <row r="68" spans="1:16" ht="17.25" customHeight="1">
      <c r="A68" s="2" t="s">
        <v>13</v>
      </c>
      <c r="B68" s="2">
        <v>30</v>
      </c>
      <c r="C68" s="2" t="s">
        <v>24</v>
      </c>
      <c r="D68" s="7" t="s">
        <v>128</v>
      </c>
      <c r="E68" s="19" t="s">
        <v>238</v>
      </c>
      <c r="F68" s="22">
        <v>17394</v>
      </c>
      <c r="G68" s="18">
        <v>172816</v>
      </c>
      <c r="I68" s="3" t="s">
        <v>12</v>
      </c>
      <c r="J68" s="9">
        <v>0.99250000000000005</v>
      </c>
      <c r="L68" s="3" t="s">
        <v>114</v>
      </c>
      <c r="M68" s="14">
        <v>16400</v>
      </c>
      <c r="N68" s="12">
        <v>67525</v>
      </c>
      <c r="O68" s="5">
        <f t="shared" si="1"/>
        <v>0.24287300999629766</v>
      </c>
      <c r="P68" s="13">
        <v>0.79520000000000002</v>
      </c>
    </row>
    <row r="69" spans="1:16" ht="17.25" customHeight="1">
      <c r="A69" s="2" t="s">
        <v>13</v>
      </c>
      <c r="B69" s="2">
        <v>30</v>
      </c>
      <c r="C69" s="2" t="s">
        <v>24</v>
      </c>
      <c r="D69" s="7" t="s">
        <v>128</v>
      </c>
      <c r="E69" s="19" t="s">
        <v>233</v>
      </c>
      <c r="F69" s="22">
        <v>3579</v>
      </c>
      <c r="G69" s="18">
        <v>172816</v>
      </c>
      <c r="I69" s="3" t="s">
        <v>12</v>
      </c>
      <c r="J69" s="9">
        <v>0.99250000000000005</v>
      </c>
      <c r="L69" s="3" t="s">
        <v>114</v>
      </c>
      <c r="M69" s="14">
        <v>16400</v>
      </c>
      <c r="N69" s="12">
        <v>67525</v>
      </c>
      <c r="O69" s="5">
        <f t="shared" si="1"/>
        <v>0.24287300999629766</v>
      </c>
      <c r="P69" s="13">
        <v>0.79520000000000002</v>
      </c>
    </row>
    <row r="70" spans="1:16" ht="17.25" customHeight="1">
      <c r="A70" s="2" t="s">
        <v>13</v>
      </c>
      <c r="B70" s="2">
        <v>30</v>
      </c>
      <c r="C70" s="2" t="s">
        <v>24</v>
      </c>
      <c r="D70" s="7" t="s">
        <v>128</v>
      </c>
      <c r="E70" s="19" t="s">
        <v>234</v>
      </c>
      <c r="F70" s="22">
        <v>22476</v>
      </c>
      <c r="G70" s="18">
        <v>172816</v>
      </c>
      <c r="I70" s="3" t="s">
        <v>12</v>
      </c>
      <c r="J70" s="9">
        <v>0.99250000000000005</v>
      </c>
      <c r="L70" s="3" t="s">
        <v>114</v>
      </c>
      <c r="M70" s="14">
        <v>16400</v>
      </c>
      <c r="N70" s="12">
        <v>67525</v>
      </c>
      <c r="O70" s="5">
        <f t="shared" si="1"/>
        <v>0.24287300999629766</v>
      </c>
      <c r="P70" s="13">
        <v>0.79520000000000002</v>
      </c>
    </row>
    <row r="71" spans="1:16" ht="17.25" customHeight="1">
      <c r="A71" s="2" t="s">
        <v>13</v>
      </c>
      <c r="B71" s="2">
        <v>30</v>
      </c>
      <c r="C71" s="2" t="s">
        <v>24</v>
      </c>
      <c r="D71" s="7" t="s">
        <v>128</v>
      </c>
      <c r="E71" s="19" t="s">
        <v>237</v>
      </c>
      <c r="F71" s="22">
        <v>2108</v>
      </c>
      <c r="G71" s="18">
        <v>172816</v>
      </c>
      <c r="I71" s="3" t="s">
        <v>12</v>
      </c>
      <c r="J71" s="9">
        <v>0.99250000000000005</v>
      </c>
      <c r="L71" s="3" t="s">
        <v>114</v>
      </c>
      <c r="M71" s="14">
        <v>16400</v>
      </c>
      <c r="N71" s="12">
        <v>67525</v>
      </c>
      <c r="O71" s="5">
        <f t="shared" si="1"/>
        <v>0.24287300999629766</v>
      </c>
      <c r="P71" s="13">
        <v>0.79520000000000002</v>
      </c>
    </row>
    <row r="72" spans="1:16" ht="17.25" customHeight="1">
      <c r="A72" s="2" t="s">
        <v>13</v>
      </c>
      <c r="B72" s="2">
        <v>31</v>
      </c>
      <c r="C72" s="2" t="s">
        <v>10</v>
      </c>
      <c r="D72" s="4" t="s">
        <v>113</v>
      </c>
      <c r="E72" s="19" t="s">
        <v>235</v>
      </c>
      <c r="F72" s="22">
        <v>4414</v>
      </c>
      <c r="G72" s="18">
        <v>622265</v>
      </c>
      <c r="I72" s="3" t="s">
        <v>12</v>
      </c>
      <c r="J72" s="9">
        <v>0.98260000000000003</v>
      </c>
      <c r="L72" s="3" t="s">
        <v>114</v>
      </c>
      <c r="M72" s="14">
        <v>10968</v>
      </c>
      <c r="N72" s="12">
        <v>73874</v>
      </c>
      <c r="O72" s="5">
        <f t="shared" si="1"/>
        <v>0.1484690148089991</v>
      </c>
      <c r="P72" s="13">
        <v>0.5423</v>
      </c>
    </row>
    <row r="73" spans="1:16" ht="17.25" customHeight="1">
      <c r="A73" s="2" t="s">
        <v>13</v>
      </c>
      <c r="B73" s="2">
        <v>31</v>
      </c>
      <c r="C73" s="2" t="s">
        <v>10</v>
      </c>
      <c r="D73" s="4" t="s">
        <v>113</v>
      </c>
      <c r="E73" s="19" t="s">
        <v>238</v>
      </c>
      <c r="F73" s="22">
        <v>60845</v>
      </c>
      <c r="G73" s="18">
        <v>622265</v>
      </c>
      <c r="I73" s="3" t="s">
        <v>12</v>
      </c>
      <c r="J73" s="9">
        <v>0.98260000000000003</v>
      </c>
      <c r="L73" s="3" t="s">
        <v>114</v>
      </c>
      <c r="M73" s="14">
        <v>10968</v>
      </c>
      <c r="N73" s="12">
        <v>73874</v>
      </c>
      <c r="O73" s="5">
        <f t="shared" si="1"/>
        <v>0.1484690148089991</v>
      </c>
      <c r="P73" s="13">
        <v>0.5423</v>
      </c>
    </row>
    <row r="74" spans="1:16" ht="17.25" customHeight="1">
      <c r="A74" s="2" t="s">
        <v>13</v>
      </c>
      <c r="B74" s="2">
        <v>32</v>
      </c>
      <c r="C74" s="2" t="s">
        <v>24</v>
      </c>
      <c r="D74" s="7" t="s">
        <v>54</v>
      </c>
      <c r="E74" s="19" t="s">
        <v>255</v>
      </c>
      <c r="F74" s="22">
        <v>6811</v>
      </c>
      <c r="G74" s="18">
        <v>31345</v>
      </c>
      <c r="I74" s="3" t="s">
        <v>12</v>
      </c>
      <c r="J74" s="9">
        <v>0.9869</v>
      </c>
      <c r="L74" s="3" t="s">
        <v>12</v>
      </c>
      <c r="N74" s="12">
        <v>61586</v>
      </c>
    </row>
    <row r="75" spans="1:16" ht="17.25" customHeight="1">
      <c r="A75" s="2" t="s">
        <v>13</v>
      </c>
      <c r="B75" s="2">
        <v>32</v>
      </c>
      <c r="C75" s="2" t="s">
        <v>24</v>
      </c>
      <c r="D75" s="7" t="s">
        <v>54</v>
      </c>
      <c r="E75" s="19" t="s">
        <v>238</v>
      </c>
      <c r="F75" s="22">
        <v>6307</v>
      </c>
      <c r="G75" s="18">
        <v>31345</v>
      </c>
      <c r="I75" s="3" t="s">
        <v>12</v>
      </c>
      <c r="J75" s="9">
        <v>0.9869</v>
      </c>
      <c r="L75" s="3" t="s">
        <v>12</v>
      </c>
      <c r="N75" s="12">
        <v>61586</v>
      </c>
    </row>
    <row r="76" spans="1:16" ht="17.25" customHeight="1">
      <c r="A76" s="2" t="s">
        <v>13</v>
      </c>
      <c r="B76" s="2">
        <v>32</v>
      </c>
      <c r="C76" s="2" t="s">
        <v>24</v>
      </c>
      <c r="D76" s="7" t="s">
        <v>54</v>
      </c>
      <c r="E76" s="19" t="s">
        <v>239</v>
      </c>
      <c r="F76" s="22">
        <v>23585</v>
      </c>
      <c r="G76" s="18">
        <v>31345</v>
      </c>
      <c r="I76" s="3" t="s">
        <v>12</v>
      </c>
      <c r="J76" s="9">
        <v>0.9869</v>
      </c>
      <c r="L76" s="3" t="s">
        <v>12</v>
      </c>
      <c r="N76" s="12">
        <v>61586</v>
      </c>
    </row>
    <row r="77" spans="1:16" ht="17.25" customHeight="1">
      <c r="A77" s="2" t="s">
        <v>13</v>
      </c>
      <c r="B77" s="2">
        <v>32</v>
      </c>
      <c r="C77" s="2" t="s">
        <v>24</v>
      </c>
      <c r="D77" s="7" t="s">
        <v>54</v>
      </c>
      <c r="E77" s="19" t="s">
        <v>233</v>
      </c>
      <c r="F77" s="22">
        <v>3282</v>
      </c>
      <c r="G77" s="18">
        <v>31345</v>
      </c>
      <c r="I77" s="3" t="s">
        <v>12</v>
      </c>
      <c r="J77" s="9">
        <v>0.9869</v>
      </c>
      <c r="L77" s="3" t="s">
        <v>12</v>
      </c>
      <c r="N77" s="12">
        <v>61586</v>
      </c>
    </row>
    <row r="78" spans="1:16" ht="17.25" customHeight="1">
      <c r="A78" s="2" t="s">
        <v>13</v>
      </c>
      <c r="B78" s="2">
        <v>32</v>
      </c>
      <c r="C78" s="2" t="s">
        <v>24</v>
      </c>
      <c r="D78" s="7" t="s">
        <v>54</v>
      </c>
      <c r="E78" s="19" t="s">
        <v>240</v>
      </c>
      <c r="F78" s="22">
        <v>22804</v>
      </c>
      <c r="G78" s="18">
        <v>31345</v>
      </c>
      <c r="I78" s="3" t="s">
        <v>12</v>
      </c>
      <c r="J78" s="9">
        <v>0.9869</v>
      </c>
      <c r="L78" s="3" t="s">
        <v>12</v>
      </c>
      <c r="N78" s="12">
        <v>61586</v>
      </c>
    </row>
    <row r="79" spans="1:16" ht="17.25" customHeight="1">
      <c r="A79" s="2" t="s">
        <v>13</v>
      </c>
      <c r="B79" s="2">
        <v>33</v>
      </c>
      <c r="C79" s="2" t="s">
        <v>10</v>
      </c>
      <c r="D79" s="7" t="s">
        <v>115</v>
      </c>
      <c r="E79" s="19" t="s">
        <v>233</v>
      </c>
      <c r="F79" s="22">
        <v>78528</v>
      </c>
      <c r="G79" s="18">
        <v>326119</v>
      </c>
      <c r="I79" s="3" t="s">
        <v>12</v>
      </c>
      <c r="J79" s="9">
        <v>0.98799999999999999</v>
      </c>
      <c r="L79" s="3" t="s">
        <v>114</v>
      </c>
      <c r="M79" s="14">
        <v>8974</v>
      </c>
      <c r="N79" s="12">
        <v>97851</v>
      </c>
      <c r="O79" s="5">
        <f>M79/N79</f>
        <v>9.1710866521548071E-2</v>
      </c>
      <c r="P79" s="13">
        <v>0.55800000000000005</v>
      </c>
    </row>
    <row r="80" spans="1:16" ht="17.25" customHeight="1">
      <c r="A80" s="2" t="s">
        <v>13</v>
      </c>
      <c r="B80" s="2">
        <v>34</v>
      </c>
      <c r="C80" s="2" t="s">
        <v>10</v>
      </c>
      <c r="D80" s="7" t="s">
        <v>119</v>
      </c>
      <c r="E80" s="19" t="s">
        <v>241</v>
      </c>
      <c r="F80" s="22">
        <v>16287</v>
      </c>
      <c r="G80" s="18">
        <v>247043</v>
      </c>
      <c r="I80" s="3" t="s">
        <v>12</v>
      </c>
      <c r="J80" s="9">
        <v>0.98870000000000002</v>
      </c>
      <c r="L80" s="3" t="s">
        <v>114</v>
      </c>
      <c r="M80" s="14">
        <v>7581</v>
      </c>
      <c r="N80" s="12">
        <v>94421</v>
      </c>
      <c r="O80" s="5">
        <f>M80/N80</f>
        <v>8.0289342413234349E-2</v>
      </c>
      <c r="P80" s="13" t="s">
        <v>120</v>
      </c>
    </row>
    <row r="81" spans="1:16" ht="17.25" customHeight="1">
      <c r="A81" s="2" t="s">
        <v>13</v>
      </c>
      <c r="B81" s="2">
        <v>34</v>
      </c>
      <c r="C81" s="2" t="s">
        <v>10</v>
      </c>
      <c r="D81" s="7" t="s">
        <v>119</v>
      </c>
      <c r="E81" s="19" t="s">
        <v>239</v>
      </c>
      <c r="F81" s="22">
        <v>20156</v>
      </c>
      <c r="G81" s="18">
        <v>247043</v>
      </c>
      <c r="I81" s="3" t="s">
        <v>12</v>
      </c>
      <c r="J81" s="9">
        <v>0.98870000000000002</v>
      </c>
      <c r="L81" s="3" t="s">
        <v>114</v>
      </c>
      <c r="M81" s="14">
        <v>7581</v>
      </c>
      <c r="N81" s="12">
        <v>94421</v>
      </c>
      <c r="O81" s="5">
        <f>M81/N81</f>
        <v>8.0289342413234349E-2</v>
      </c>
      <c r="P81" s="13" t="s">
        <v>120</v>
      </c>
    </row>
    <row r="82" spans="1:16" ht="17.25" customHeight="1">
      <c r="A82" s="2" t="s">
        <v>13</v>
      </c>
      <c r="B82" s="2">
        <v>34</v>
      </c>
      <c r="C82" s="2" t="s">
        <v>10</v>
      </c>
      <c r="D82" s="7" t="s">
        <v>119</v>
      </c>
      <c r="E82" s="19" t="s">
        <v>233</v>
      </c>
      <c r="F82" s="22">
        <v>57151</v>
      </c>
      <c r="G82" s="18">
        <v>247043</v>
      </c>
      <c r="I82" s="3" t="s">
        <v>12</v>
      </c>
      <c r="J82" s="9">
        <v>0.98870000000000002</v>
      </c>
      <c r="L82" s="3" t="s">
        <v>114</v>
      </c>
      <c r="M82" s="14">
        <v>7581</v>
      </c>
      <c r="N82" s="12">
        <v>94421</v>
      </c>
      <c r="O82" s="5">
        <f>M82/N82</f>
        <v>8.0289342413234349E-2</v>
      </c>
      <c r="P82" s="13" t="s">
        <v>120</v>
      </c>
    </row>
    <row r="83" spans="1:16" ht="17.25" customHeight="1">
      <c r="A83" s="2" t="s">
        <v>13</v>
      </c>
      <c r="B83" s="2">
        <v>35</v>
      </c>
      <c r="C83" s="2" t="s">
        <v>24</v>
      </c>
      <c r="D83" s="7" t="s">
        <v>28</v>
      </c>
      <c r="E83" s="19" t="s">
        <v>227</v>
      </c>
      <c r="F83" s="22">
        <v>14577</v>
      </c>
      <c r="G83" s="18">
        <v>85745</v>
      </c>
      <c r="I83" s="3" t="s">
        <v>12</v>
      </c>
      <c r="J83" s="9">
        <v>0.98660000000000003</v>
      </c>
      <c r="K83" s="3"/>
      <c r="L83" s="3" t="s">
        <v>12</v>
      </c>
      <c r="N83" s="12">
        <v>65660</v>
      </c>
    </row>
    <row r="84" spans="1:16" ht="17.25" customHeight="1">
      <c r="A84" s="2" t="s">
        <v>13</v>
      </c>
      <c r="B84" s="2">
        <v>35</v>
      </c>
      <c r="C84" s="2" t="s">
        <v>24</v>
      </c>
      <c r="D84" s="7" t="s">
        <v>28</v>
      </c>
      <c r="E84" s="19" t="s">
        <v>236</v>
      </c>
      <c r="F84" s="22">
        <v>5499</v>
      </c>
      <c r="G84" s="18">
        <v>85745</v>
      </c>
      <c r="I84" s="3" t="s">
        <v>12</v>
      </c>
      <c r="J84" s="9">
        <v>0.98660000000000003</v>
      </c>
      <c r="K84" s="3"/>
      <c r="L84" s="3" t="s">
        <v>12</v>
      </c>
      <c r="N84" s="12">
        <v>65660</v>
      </c>
    </row>
    <row r="85" spans="1:16" ht="17.25" customHeight="1">
      <c r="A85" s="2" t="s">
        <v>13</v>
      </c>
      <c r="B85" s="2">
        <v>35</v>
      </c>
      <c r="C85" s="2" t="s">
        <v>24</v>
      </c>
      <c r="D85" s="7" t="s">
        <v>28</v>
      </c>
      <c r="E85" s="19" t="s">
        <v>226</v>
      </c>
      <c r="F85" s="22">
        <v>8369</v>
      </c>
      <c r="G85" s="18">
        <v>85745</v>
      </c>
      <c r="I85" s="3" t="s">
        <v>12</v>
      </c>
      <c r="J85" s="9">
        <v>0.98660000000000003</v>
      </c>
      <c r="K85" s="3"/>
      <c r="L85" s="3" t="s">
        <v>12</v>
      </c>
      <c r="N85" s="12">
        <v>65660</v>
      </c>
    </row>
    <row r="86" spans="1:16" ht="17.25" customHeight="1">
      <c r="A86" s="2" t="s">
        <v>13</v>
      </c>
      <c r="B86" s="2">
        <v>35</v>
      </c>
      <c r="C86" s="2" t="s">
        <v>24</v>
      </c>
      <c r="D86" s="7" t="s">
        <v>28</v>
      </c>
      <c r="E86" s="19" t="s">
        <v>242</v>
      </c>
      <c r="F86" s="22">
        <v>36307</v>
      </c>
      <c r="G86" s="18">
        <v>85745</v>
      </c>
      <c r="I86" s="3" t="s">
        <v>12</v>
      </c>
      <c r="J86" s="9">
        <v>0.98660000000000003</v>
      </c>
      <c r="K86" s="3"/>
      <c r="L86" s="3" t="s">
        <v>12</v>
      </c>
      <c r="N86" s="12">
        <v>65660</v>
      </c>
    </row>
    <row r="87" spans="1:16" ht="17.25" customHeight="1">
      <c r="A87" s="2" t="s">
        <v>13</v>
      </c>
      <c r="B87" s="2">
        <v>36</v>
      </c>
      <c r="C87" s="2" t="s">
        <v>24</v>
      </c>
      <c r="D87" s="4" t="s">
        <v>164</v>
      </c>
      <c r="E87" s="19" t="s">
        <v>230</v>
      </c>
      <c r="F87" s="22">
        <v>3</v>
      </c>
      <c r="G87" s="18">
        <v>127765</v>
      </c>
      <c r="I87" s="3" t="s">
        <v>114</v>
      </c>
      <c r="J87" s="9">
        <v>0.62160000000000004</v>
      </c>
      <c r="K87" s="3"/>
      <c r="L87" s="3" t="s">
        <v>12</v>
      </c>
      <c r="N87" s="12">
        <v>64277</v>
      </c>
    </row>
    <row r="88" spans="1:16" ht="17.25" customHeight="1">
      <c r="A88" s="2" t="s">
        <v>13</v>
      </c>
      <c r="B88" s="2">
        <v>36</v>
      </c>
      <c r="C88" s="2" t="s">
        <v>24</v>
      </c>
      <c r="D88" s="4" t="s">
        <v>164</v>
      </c>
      <c r="E88" s="19" t="s">
        <v>243</v>
      </c>
      <c r="F88" s="22">
        <v>24086</v>
      </c>
      <c r="G88" s="18">
        <v>127765</v>
      </c>
      <c r="I88" s="3" t="s">
        <v>114</v>
      </c>
      <c r="J88" s="9">
        <v>0.62160000000000004</v>
      </c>
      <c r="K88" s="3"/>
      <c r="L88" s="3" t="s">
        <v>12</v>
      </c>
      <c r="N88" s="12">
        <v>64277</v>
      </c>
    </row>
    <row r="89" spans="1:16" ht="17.25" customHeight="1">
      <c r="A89" s="2" t="s">
        <v>13</v>
      </c>
      <c r="B89" s="2">
        <v>36</v>
      </c>
      <c r="C89" s="2" t="s">
        <v>24</v>
      </c>
      <c r="D89" s="4" t="s">
        <v>164</v>
      </c>
      <c r="E89" s="19" t="s">
        <v>235</v>
      </c>
      <c r="F89" s="22">
        <v>2288</v>
      </c>
      <c r="G89" s="18">
        <v>127765</v>
      </c>
      <c r="I89" s="3" t="s">
        <v>114</v>
      </c>
      <c r="J89" s="9">
        <v>0.62160000000000004</v>
      </c>
      <c r="K89" s="3"/>
      <c r="L89" s="3" t="s">
        <v>12</v>
      </c>
      <c r="N89" s="12">
        <v>64277</v>
      </c>
    </row>
    <row r="90" spans="1:16" ht="17.25" customHeight="1">
      <c r="A90" s="2" t="s">
        <v>13</v>
      </c>
      <c r="B90" s="2">
        <v>36</v>
      </c>
      <c r="C90" s="2" t="s">
        <v>24</v>
      </c>
      <c r="D90" s="4" t="s">
        <v>164</v>
      </c>
      <c r="E90" s="19" t="s">
        <v>238</v>
      </c>
      <c r="F90" s="22">
        <v>4866</v>
      </c>
      <c r="G90" s="18">
        <v>127765</v>
      </c>
      <c r="I90" s="3" t="s">
        <v>114</v>
      </c>
      <c r="J90" s="9">
        <v>0.62160000000000004</v>
      </c>
      <c r="K90" s="3"/>
      <c r="L90" s="3" t="s">
        <v>12</v>
      </c>
      <c r="N90" s="12">
        <v>64277</v>
      </c>
    </row>
    <row r="91" spans="1:16" ht="17.25" customHeight="1">
      <c r="A91" s="2" t="s">
        <v>13</v>
      </c>
      <c r="B91" s="2">
        <v>36</v>
      </c>
      <c r="C91" s="2" t="s">
        <v>24</v>
      </c>
      <c r="D91" s="4" t="s">
        <v>164</v>
      </c>
      <c r="E91" s="19" t="s">
        <v>242</v>
      </c>
      <c r="F91" s="22">
        <v>34075</v>
      </c>
      <c r="G91" s="18">
        <v>127765</v>
      </c>
      <c r="I91" s="3" t="s">
        <v>114</v>
      </c>
      <c r="J91" s="9">
        <v>0.62160000000000004</v>
      </c>
      <c r="K91" s="3"/>
      <c r="L91" s="3" t="s">
        <v>12</v>
      </c>
      <c r="N91" s="12">
        <v>64277</v>
      </c>
    </row>
    <row r="92" spans="1:16" ht="17.25" customHeight="1">
      <c r="A92" s="2" t="s">
        <v>13</v>
      </c>
      <c r="B92" s="2">
        <v>37</v>
      </c>
      <c r="C92" s="2" t="s">
        <v>10</v>
      </c>
      <c r="D92" s="4" t="s">
        <v>123</v>
      </c>
      <c r="E92" s="19" t="s">
        <v>255</v>
      </c>
      <c r="F92" s="22">
        <v>51272</v>
      </c>
      <c r="G92" s="18">
        <v>214154</v>
      </c>
      <c r="I92" s="3" t="s">
        <v>12</v>
      </c>
      <c r="J92" s="9">
        <v>0.98340000000000005</v>
      </c>
      <c r="L92" s="3" t="s">
        <v>114</v>
      </c>
      <c r="M92" s="14">
        <v>4467</v>
      </c>
      <c r="N92" s="12">
        <v>86449</v>
      </c>
      <c r="O92" s="5">
        <f>M92/N92</f>
        <v>5.1672084118960314E-2</v>
      </c>
      <c r="P92" s="13">
        <v>0.79469999999999996</v>
      </c>
    </row>
    <row r="93" spans="1:16" ht="17.25" customHeight="1">
      <c r="A93" s="2" t="s">
        <v>13</v>
      </c>
      <c r="B93" s="2">
        <v>37</v>
      </c>
      <c r="C93" s="2" t="s">
        <v>10</v>
      </c>
      <c r="D93" s="4" t="s">
        <v>123</v>
      </c>
      <c r="E93" s="19" t="s">
        <v>241</v>
      </c>
      <c r="F93" s="22">
        <v>29763</v>
      </c>
      <c r="G93" s="18">
        <v>214154</v>
      </c>
      <c r="I93" s="3" t="s">
        <v>12</v>
      </c>
      <c r="J93" s="9">
        <v>0.98340000000000005</v>
      </c>
      <c r="L93" s="3" t="s">
        <v>114</v>
      </c>
      <c r="M93" s="14">
        <v>4467</v>
      </c>
      <c r="N93" s="12">
        <v>86449</v>
      </c>
      <c r="O93" s="5">
        <f>M93/N93</f>
        <v>5.1672084118960314E-2</v>
      </c>
      <c r="P93" s="13">
        <v>0.79469999999999996</v>
      </c>
    </row>
    <row r="94" spans="1:16" ht="17.25" customHeight="1">
      <c r="A94" s="2" t="s">
        <v>13</v>
      </c>
      <c r="B94" s="2">
        <v>38</v>
      </c>
      <c r="C94" s="2" t="s">
        <v>10</v>
      </c>
      <c r="D94" s="7" t="s">
        <v>133</v>
      </c>
      <c r="E94" s="19" t="s">
        <v>255</v>
      </c>
      <c r="F94" s="22">
        <v>1990</v>
      </c>
      <c r="G94" s="18">
        <v>132329</v>
      </c>
      <c r="I94" s="3" t="s">
        <v>12</v>
      </c>
      <c r="J94" s="9">
        <v>0.98440000000000005</v>
      </c>
      <c r="K94" s="3"/>
      <c r="L94" s="3" t="s">
        <v>114</v>
      </c>
      <c r="M94" s="14">
        <v>8994</v>
      </c>
      <c r="N94" s="12">
        <v>96099</v>
      </c>
      <c r="O94" s="5">
        <f>M94/N94</f>
        <v>9.3590984297443267E-2</v>
      </c>
      <c r="P94" s="13">
        <v>0.63819999999999999</v>
      </c>
    </row>
    <row r="95" spans="1:16" ht="17.25" customHeight="1">
      <c r="A95" s="2" t="s">
        <v>13</v>
      </c>
      <c r="B95" s="2">
        <v>38</v>
      </c>
      <c r="C95" s="2" t="s">
        <v>10</v>
      </c>
      <c r="D95" s="7" t="s">
        <v>133</v>
      </c>
      <c r="E95" s="19" t="s">
        <v>241</v>
      </c>
      <c r="F95" s="22">
        <v>44961</v>
      </c>
      <c r="G95" s="18">
        <v>132329</v>
      </c>
      <c r="I95" s="3" t="s">
        <v>12</v>
      </c>
      <c r="J95" s="9">
        <v>0.98440000000000005</v>
      </c>
      <c r="K95" s="3"/>
      <c r="L95" s="3" t="s">
        <v>114</v>
      </c>
      <c r="M95" s="14">
        <v>8994</v>
      </c>
      <c r="N95" s="12">
        <v>96099</v>
      </c>
      <c r="O95" s="5">
        <f>M95/N95</f>
        <v>9.3590984297443267E-2</v>
      </c>
      <c r="P95" s="13">
        <v>0.63819999999999999</v>
      </c>
    </row>
    <row r="96" spans="1:16" ht="17.25" customHeight="1">
      <c r="A96" s="2" t="s">
        <v>13</v>
      </c>
      <c r="B96" s="2">
        <v>38</v>
      </c>
      <c r="C96" s="2" t="s">
        <v>10</v>
      </c>
      <c r="D96" s="7" t="s">
        <v>133</v>
      </c>
      <c r="E96" s="19" t="s">
        <v>244</v>
      </c>
      <c r="F96" s="22">
        <v>72451</v>
      </c>
      <c r="G96" s="18">
        <v>132329</v>
      </c>
      <c r="I96" s="3" t="s">
        <v>12</v>
      </c>
      <c r="J96" s="9">
        <v>0.98440000000000005</v>
      </c>
      <c r="K96" s="3"/>
      <c r="L96" s="3" t="s">
        <v>114</v>
      </c>
      <c r="M96" s="14">
        <v>8994</v>
      </c>
      <c r="N96" s="12">
        <v>96099</v>
      </c>
      <c r="O96" s="5">
        <f>M96/N96</f>
        <v>9.3590984297443267E-2</v>
      </c>
      <c r="P96" s="13">
        <v>0.63819999999999999</v>
      </c>
    </row>
    <row r="97" spans="1:16" ht="17.25" customHeight="1">
      <c r="A97" s="2" t="s">
        <v>13</v>
      </c>
      <c r="B97" s="2">
        <v>39</v>
      </c>
      <c r="C97" s="2" t="s">
        <v>24</v>
      </c>
      <c r="D97" s="4" t="s">
        <v>30</v>
      </c>
      <c r="E97" s="19" t="s">
        <v>255</v>
      </c>
      <c r="F97" s="22">
        <v>4767</v>
      </c>
      <c r="G97" s="18">
        <v>72199</v>
      </c>
      <c r="I97" s="3" t="s">
        <v>12</v>
      </c>
      <c r="J97" s="9">
        <v>0.98909999999999998</v>
      </c>
      <c r="L97" s="3" t="s">
        <v>12</v>
      </c>
      <c r="N97" s="12">
        <v>67361</v>
      </c>
    </row>
    <row r="98" spans="1:16" ht="17.25" customHeight="1">
      <c r="A98" s="2" t="s">
        <v>13</v>
      </c>
      <c r="B98" s="2">
        <v>39</v>
      </c>
      <c r="C98" s="2" t="s">
        <v>24</v>
      </c>
      <c r="D98" s="4" t="s">
        <v>30</v>
      </c>
      <c r="E98" s="19" t="s">
        <v>230</v>
      </c>
      <c r="F98" s="22">
        <v>6720</v>
      </c>
      <c r="G98" s="18">
        <v>72199</v>
      </c>
      <c r="I98" s="3" t="s">
        <v>12</v>
      </c>
      <c r="J98" s="9">
        <v>0.98909999999999998</v>
      </c>
      <c r="L98" s="3" t="s">
        <v>12</v>
      </c>
      <c r="N98" s="12">
        <v>67361</v>
      </c>
    </row>
    <row r="99" spans="1:16" ht="17.25" customHeight="1">
      <c r="A99" s="2" t="s">
        <v>13</v>
      </c>
      <c r="B99" s="2">
        <v>39</v>
      </c>
      <c r="C99" s="2" t="s">
        <v>24</v>
      </c>
      <c r="D99" s="4" t="s">
        <v>30</v>
      </c>
      <c r="E99" s="19" t="s">
        <v>245</v>
      </c>
      <c r="F99" s="22">
        <v>7191</v>
      </c>
      <c r="G99" s="18">
        <v>72199</v>
      </c>
      <c r="I99" s="3" t="s">
        <v>12</v>
      </c>
      <c r="J99" s="9">
        <v>0.98909999999999998</v>
      </c>
      <c r="L99" s="3" t="s">
        <v>12</v>
      </c>
      <c r="N99" s="12">
        <v>67361</v>
      </c>
    </row>
    <row r="100" spans="1:16" ht="17.25" customHeight="1">
      <c r="A100" s="2" t="s">
        <v>13</v>
      </c>
      <c r="B100" s="2">
        <v>39</v>
      </c>
      <c r="C100" s="2" t="s">
        <v>24</v>
      </c>
      <c r="D100" s="4" t="s">
        <v>30</v>
      </c>
      <c r="E100" s="19" t="s">
        <v>244</v>
      </c>
      <c r="F100" s="22">
        <v>12586</v>
      </c>
      <c r="G100" s="18">
        <v>72199</v>
      </c>
      <c r="I100" s="3" t="s">
        <v>12</v>
      </c>
      <c r="J100" s="9">
        <v>0.98909999999999998</v>
      </c>
      <c r="L100" s="3" t="s">
        <v>12</v>
      </c>
      <c r="N100" s="12">
        <v>67361</v>
      </c>
    </row>
    <row r="101" spans="1:16" ht="17.25" customHeight="1">
      <c r="A101" s="2" t="s">
        <v>13</v>
      </c>
      <c r="B101" s="2">
        <v>39</v>
      </c>
      <c r="C101" s="2" t="s">
        <v>24</v>
      </c>
      <c r="D101" s="4" t="s">
        <v>30</v>
      </c>
      <c r="E101" s="19" t="s">
        <v>246</v>
      </c>
      <c r="F101" s="22">
        <v>32511</v>
      </c>
      <c r="G101" s="18">
        <v>72199</v>
      </c>
      <c r="I101" s="3" t="s">
        <v>12</v>
      </c>
      <c r="J101" s="9">
        <v>0.98909999999999998</v>
      </c>
      <c r="L101" s="3" t="s">
        <v>12</v>
      </c>
      <c r="N101" s="12">
        <v>67361</v>
      </c>
    </row>
    <row r="102" spans="1:16" ht="17.25" customHeight="1">
      <c r="A102" s="2" t="s">
        <v>13</v>
      </c>
      <c r="B102" s="2">
        <v>40</v>
      </c>
      <c r="C102" s="2" t="s">
        <v>24</v>
      </c>
      <c r="D102" s="7" t="s">
        <v>31</v>
      </c>
      <c r="E102" s="19" t="s">
        <v>247</v>
      </c>
      <c r="F102" s="22">
        <v>2824</v>
      </c>
      <c r="G102" s="18">
        <v>65278</v>
      </c>
      <c r="I102" s="3" t="s">
        <v>12</v>
      </c>
      <c r="J102" s="9">
        <v>0.99029999999999996</v>
      </c>
      <c r="K102" s="3"/>
      <c r="L102" s="3" t="s">
        <v>12</v>
      </c>
      <c r="N102" s="12">
        <v>65794</v>
      </c>
    </row>
    <row r="103" spans="1:16" ht="17.25" customHeight="1">
      <c r="A103" s="2" t="s">
        <v>13</v>
      </c>
      <c r="B103" s="2">
        <v>40</v>
      </c>
      <c r="C103" s="2" t="s">
        <v>24</v>
      </c>
      <c r="D103" s="7" t="s">
        <v>31</v>
      </c>
      <c r="E103" s="19" t="s">
        <v>248</v>
      </c>
      <c r="F103" s="22">
        <v>9899</v>
      </c>
      <c r="G103" s="18">
        <v>65278</v>
      </c>
      <c r="I103" s="3" t="s">
        <v>12</v>
      </c>
      <c r="J103" s="9">
        <v>0.99029999999999996</v>
      </c>
      <c r="K103" s="3"/>
      <c r="L103" s="3" t="s">
        <v>12</v>
      </c>
      <c r="N103" s="12">
        <v>65794</v>
      </c>
    </row>
    <row r="104" spans="1:16" ht="17.25" customHeight="1">
      <c r="A104" s="2" t="s">
        <v>13</v>
      </c>
      <c r="B104" s="2">
        <v>40</v>
      </c>
      <c r="C104" s="2" t="s">
        <v>24</v>
      </c>
      <c r="D104" s="7" t="s">
        <v>31</v>
      </c>
      <c r="E104" s="19" t="s">
        <v>249</v>
      </c>
      <c r="F104" s="22">
        <v>14058</v>
      </c>
      <c r="G104" s="18">
        <v>65278</v>
      </c>
      <c r="I104" s="3" t="s">
        <v>12</v>
      </c>
      <c r="J104" s="9">
        <v>0.99029999999999996</v>
      </c>
      <c r="K104" s="3"/>
      <c r="L104" s="3" t="s">
        <v>12</v>
      </c>
      <c r="N104" s="12">
        <v>65794</v>
      </c>
    </row>
    <row r="105" spans="1:16" ht="17.25" customHeight="1">
      <c r="A105" s="2" t="s">
        <v>13</v>
      </c>
      <c r="B105" s="2">
        <v>40</v>
      </c>
      <c r="C105" s="2" t="s">
        <v>24</v>
      </c>
      <c r="D105" s="7" t="s">
        <v>31</v>
      </c>
      <c r="E105" s="19" t="s">
        <v>245</v>
      </c>
      <c r="F105" s="22">
        <v>7890</v>
      </c>
      <c r="G105" s="18">
        <v>65278</v>
      </c>
      <c r="I105" s="3" t="s">
        <v>12</v>
      </c>
      <c r="J105" s="9">
        <v>0.99029999999999996</v>
      </c>
      <c r="K105" s="3"/>
      <c r="L105" s="3" t="s">
        <v>12</v>
      </c>
      <c r="N105" s="12">
        <v>65794</v>
      </c>
    </row>
    <row r="106" spans="1:16" ht="17.25" customHeight="1">
      <c r="A106" s="2" t="s">
        <v>13</v>
      </c>
      <c r="B106" s="2">
        <v>40</v>
      </c>
      <c r="C106" s="2" t="s">
        <v>24</v>
      </c>
      <c r="D106" s="7" t="s">
        <v>31</v>
      </c>
      <c r="E106" s="19" t="s">
        <v>250</v>
      </c>
      <c r="F106" s="22">
        <v>3659</v>
      </c>
      <c r="G106" s="18">
        <v>65278</v>
      </c>
      <c r="I106" s="3" t="s">
        <v>12</v>
      </c>
      <c r="J106" s="9">
        <v>0.99029999999999996</v>
      </c>
      <c r="K106" s="3"/>
      <c r="L106" s="3" t="s">
        <v>12</v>
      </c>
      <c r="N106" s="12">
        <v>65794</v>
      </c>
    </row>
    <row r="107" spans="1:16" ht="17.25" customHeight="1">
      <c r="A107" s="2" t="s">
        <v>13</v>
      </c>
      <c r="B107" s="2">
        <v>40</v>
      </c>
      <c r="C107" s="2" t="s">
        <v>24</v>
      </c>
      <c r="D107" s="7" t="s">
        <v>31</v>
      </c>
      <c r="E107" s="19" t="s">
        <v>246</v>
      </c>
      <c r="F107" s="22">
        <v>27432</v>
      </c>
      <c r="G107" s="18">
        <v>65278</v>
      </c>
      <c r="I107" s="3" t="s">
        <v>12</v>
      </c>
      <c r="J107" s="9">
        <v>0.99029999999999996</v>
      </c>
      <c r="K107" s="3"/>
      <c r="L107" s="3" t="s">
        <v>12</v>
      </c>
      <c r="N107" s="12">
        <v>65794</v>
      </c>
    </row>
    <row r="108" spans="1:16" ht="17.25" customHeight="1">
      <c r="A108" s="2" t="s">
        <v>13</v>
      </c>
      <c r="B108" s="2">
        <v>41</v>
      </c>
      <c r="C108" s="2" t="s">
        <v>10</v>
      </c>
      <c r="D108" s="4" t="s">
        <v>121</v>
      </c>
      <c r="E108" s="19" t="s">
        <v>241</v>
      </c>
      <c r="F108" s="22">
        <v>82161</v>
      </c>
      <c r="G108" s="18">
        <v>233593</v>
      </c>
      <c r="I108" s="3" t="s">
        <v>12</v>
      </c>
      <c r="J108" s="9">
        <v>0.97840000000000005</v>
      </c>
      <c r="L108" s="3" t="s">
        <v>114</v>
      </c>
      <c r="M108" s="14">
        <v>6740</v>
      </c>
      <c r="N108" s="12">
        <v>83655</v>
      </c>
      <c r="O108" s="5">
        <f>M108/N108</f>
        <v>8.0569003645926729E-2</v>
      </c>
      <c r="P108" s="13" t="s">
        <v>122</v>
      </c>
    </row>
    <row r="109" spans="1:16" ht="17.25" customHeight="1">
      <c r="A109" s="2" t="s">
        <v>13</v>
      </c>
      <c r="B109" s="2">
        <v>41</v>
      </c>
      <c r="C109" s="2" t="s">
        <v>10</v>
      </c>
      <c r="D109" s="4" t="s">
        <v>121</v>
      </c>
      <c r="E109" s="19" t="s">
        <v>244</v>
      </c>
      <c r="F109" s="22">
        <v>11048</v>
      </c>
      <c r="G109" s="18">
        <v>233593</v>
      </c>
      <c r="I109" s="3" t="s">
        <v>12</v>
      </c>
      <c r="J109" s="9">
        <v>0.97840000000000005</v>
      </c>
      <c r="L109" s="3" t="s">
        <v>114</v>
      </c>
      <c r="M109" s="14">
        <v>6740</v>
      </c>
      <c r="N109" s="12">
        <v>83655</v>
      </c>
      <c r="O109" s="5">
        <f>M109/N109</f>
        <v>8.0569003645926729E-2</v>
      </c>
      <c r="P109" s="13" t="s">
        <v>122</v>
      </c>
    </row>
    <row r="110" spans="1:16" ht="17.25" customHeight="1">
      <c r="A110" s="2" t="s">
        <v>13</v>
      </c>
      <c r="B110" s="2">
        <v>42</v>
      </c>
      <c r="C110" s="2" t="s">
        <v>24</v>
      </c>
      <c r="D110" s="7" t="s">
        <v>131</v>
      </c>
      <c r="E110" s="19" t="s">
        <v>241</v>
      </c>
      <c r="F110" s="22">
        <v>65627</v>
      </c>
      <c r="G110" s="18">
        <v>146122</v>
      </c>
      <c r="I110" s="3" t="s">
        <v>12</v>
      </c>
      <c r="J110" s="9">
        <v>0.98950000000000005</v>
      </c>
      <c r="K110" s="3"/>
      <c r="L110" s="3" t="s">
        <v>114</v>
      </c>
      <c r="M110" s="14">
        <v>4620</v>
      </c>
      <c r="N110" s="12">
        <v>61759</v>
      </c>
      <c r="O110" s="5">
        <f>M110/N110</f>
        <v>7.480691073365825E-2</v>
      </c>
      <c r="P110" s="13">
        <v>0.78959999999999997</v>
      </c>
    </row>
    <row r="111" spans="1:16" ht="17.25" customHeight="1">
      <c r="A111" s="2" t="s">
        <v>13</v>
      </c>
      <c r="B111" s="2">
        <v>42</v>
      </c>
      <c r="C111" s="2" t="s">
        <v>24</v>
      </c>
      <c r="D111" s="7" t="s">
        <v>131</v>
      </c>
      <c r="E111" s="19" t="s">
        <v>244</v>
      </c>
      <c r="F111" s="22">
        <v>1644</v>
      </c>
      <c r="G111" s="18">
        <v>146122</v>
      </c>
      <c r="I111" s="3" t="s">
        <v>12</v>
      </c>
      <c r="J111" s="9">
        <v>0.98950000000000005</v>
      </c>
      <c r="K111" s="3"/>
      <c r="L111" s="3" t="s">
        <v>114</v>
      </c>
      <c r="M111" s="14">
        <v>4620</v>
      </c>
      <c r="N111" s="12">
        <v>61759</v>
      </c>
      <c r="O111" s="5">
        <f>M111/N111</f>
        <v>7.480691073365825E-2</v>
      </c>
      <c r="P111" s="13">
        <v>0.78959999999999997</v>
      </c>
    </row>
    <row r="112" spans="1:16" ht="17.25" customHeight="1">
      <c r="A112" s="2" t="s">
        <v>13</v>
      </c>
      <c r="B112" s="2">
        <v>43</v>
      </c>
      <c r="C112" s="2" t="s">
        <v>10</v>
      </c>
      <c r="D112" s="4" t="s">
        <v>37</v>
      </c>
      <c r="E112" s="19" t="s">
        <v>251</v>
      </c>
      <c r="F112" s="22">
        <v>25347</v>
      </c>
      <c r="G112" s="18">
        <v>52469</v>
      </c>
      <c r="I112" s="3" t="s">
        <v>12</v>
      </c>
      <c r="J112" s="9">
        <v>0.98160000000000003</v>
      </c>
      <c r="K112" s="3"/>
      <c r="L112" s="3" t="s">
        <v>12</v>
      </c>
      <c r="N112" s="12">
        <v>77662</v>
      </c>
    </row>
    <row r="113" spans="1:14" ht="17.25" customHeight="1">
      <c r="A113" s="2" t="s">
        <v>13</v>
      </c>
      <c r="B113" s="2">
        <v>43</v>
      </c>
      <c r="C113" s="2" t="s">
        <v>10</v>
      </c>
      <c r="D113" s="4" t="s">
        <v>37</v>
      </c>
      <c r="E113" s="19" t="s">
        <v>241</v>
      </c>
      <c r="F113" s="22">
        <v>59913</v>
      </c>
      <c r="G113" s="18">
        <v>52469</v>
      </c>
      <c r="I113" s="3" t="s">
        <v>12</v>
      </c>
      <c r="J113" s="9">
        <v>0.98160000000000003</v>
      </c>
      <c r="K113" s="3"/>
      <c r="L113" s="3" t="s">
        <v>12</v>
      </c>
      <c r="N113" s="12">
        <v>77662</v>
      </c>
    </row>
    <row r="114" spans="1:14" ht="17.25" customHeight="1">
      <c r="A114" s="2" t="s">
        <v>13</v>
      </c>
      <c r="B114" s="2">
        <v>43</v>
      </c>
      <c r="C114" s="2" t="s">
        <v>10</v>
      </c>
      <c r="D114" s="4" t="s">
        <v>37</v>
      </c>
      <c r="E114" s="19" t="s">
        <v>245</v>
      </c>
      <c r="F114" s="22">
        <v>1033</v>
      </c>
      <c r="G114" s="18">
        <v>52469</v>
      </c>
      <c r="I114" s="3" t="s">
        <v>12</v>
      </c>
      <c r="J114" s="9">
        <v>0.98160000000000003</v>
      </c>
      <c r="K114" s="3"/>
      <c r="L114" s="3" t="s">
        <v>12</v>
      </c>
      <c r="N114" s="12">
        <v>77662</v>
      </c>
    </row>
    <row r="115" spans="1:14" ht="17.25" customHeight="1">
      <c r="A115" s="2" t="s">
        <v>13</v>
      </c>
      <c r="B115" s="2">
        <v>44</v>
      </c>
      <c r="C115" s="2" t="s">
        <v>10</v>
      </c>
      <c r="D115" s="4" t="s">
        <v>15</v>
      </c>
      <c r="E115" s="19" t="s">
        <v>255</v>
      </c>
      <c r="F115" s="22">
        <v>56845</v>
      </c>
      <c r="G115" s="18">
        <v>205424</v>
      </c>
      <c r="I115" s="3" t="s">
        <v>12</v>
      </c>
      <c r="J115" s="9">
        <v>0.98129999999999995</v>
      </c>
      <c r="K115" s="3"/>
      <c r="L115" s="3" t="s">
        <v>12</v>
      </c>
      <c r="N115" s="12">
        <v>81436</v>
      </c>
    </row>
    <row r="116" spans="1:14" ht="17.25" customHeight="1">
      <c r="A116" s="2" t="s">
        <v>13</v>
      </c>
      <c r="B116" s="2">
        <v>44</v>
      </c>
      <c r="C116" s="2" t="s">
        <v>10</v>
      </c>
      <c r="D116" s="4" t="s">
        <v>15</v>
      </c>
      <c r="E116" s="19" t="s">
        <v>241</v>
      </c>
      <c r="F116" s="22">
        <v>7611</v>
      </c>
      <c r="G116" s="18">
        <v>205424</v>
      </c>
      <c r="I116" s="3" t="s">
        <v>12</v>
      </c>
      <c r="J116" s="9">
        <v>0.98129999999999995</v>
      </c>
      <c r="K116" s="3"/>
      <c r="L116" s="3" t="s">
        <v>12</v>
      </c>
      <c r="N116" s="12">
        <v>81436</v>
      </c>
    </row>
    <row r="117" spans="1:14" ht="17.25" customHeight="1">
      <c r="A117" s="2" t="s">
        <v>13</v>
      </c>
      <c r="B117" s="2">
        <v>44</v>
      </c>
      <c r="C117" s="2" t="s">
        <v>10</v>
      </c>
      <c r="D117" s="4" t="s">
        <v>15</v>
      </c>
      <c r="E117" s="19" t="s">
        <v>244</v>
      </c>
      <c r="F117" s="22">
        <v>4759</v>
      </c>
      <c r="G117" s="18">
        <v>205424</v>
      </c>
      <c r="I117" s="3" t="s">
        <v>12</v>
      </c>
      <c r="J117" s="9">
        <v>0.98129999999999995</v>
      </c>
      <c r="K117" s="3"/>
      <c r="L117" s="3" t="s">
        <v>12</v>
      </c>
      <c r="N117" s="12">
        <v>81436</v>
      </c>
    </row>
    <row r="118" spans="1:14" ht="17.25" customHeight="1">
      <c r="A118" s="2" t="s">
        <v>13</v>
      </c>
      <c r="B118" s="2">
        <v>45</v>
      </c>
      <c r="C118" s="2" t="s">
        <v>24</v>
      </c>
      <c r="D118" s="4" t="s">
        <v>84</v>
      </c>
      <c r="E118" s="19" t="s">
        <v>247</v>
      </c>
      <c r="F118" s="22">
        <v>3297</v>
      </c>
      <c r="G118" s="18">
        <v>14764</v>
      </c>
      <c r="I118" s="3" t="s">
        <v>12</v>
      </c>
      <c r="J118" s="9">
        <v>0.98699999999999999</v>
      </c>
      <c r="K118" s="3"/>
      <c r="L118" s="3" t="s">
        <v>12</v>
      </c>
      <c r="N118" s="12">
        <v>70247</v>
      </c>
    </row>
    <row r="119" spans="1:14" ht="17.25" customHeight="1">
      <c r="A119" s="2" t="s">
        <v>13</v>
      </c>
      <c r="B119" s="2">
        <v>45</v>
      </c>
      <c r="C119" s="2" t="s">
        <v>24</v>
      </c>
      <c r="D119" s="4" t="s">
        <v>84</v>
      </c>
      <c r="E119" s="19" t="s">
        <v>251</v>
      </c>
      <c r="F119" s="22">
        <v>12001</v>
      </c>
      <c r="G119" s="18">
        <v>14764</v>
      </c>
      <c r="I119" s="3" t="s">
        <v>12</v>
      </c>
      <c r="J119" s="9">
        <v>0.98699999999999999</v>
      </c>
      <c r="K119" s="3"/>
      <c r="L119" s="3" t="s">
        <v>12</v>
      </c>
      <c r="N119" s="12">
        <v>70247</v>
      </c>
    </row>
    <row r="120" spans="1:14" ht="17.25" customHeight="1">
      <c r="A120" s="2" t="s">
        <v>13</v>
      </c>
      <c r="B120" s="2">
        <v>45</v>
      </c>
      <c r="C120" s="2" t="s">
        <v>24</v>
      </c>
      <c r="D120" s="4" t="s">
        <v>84</v>
      </c>
      <c r="E120" s="19" t="s">
        <v>241</v>
      </c>
      <c r="F120" s="22">
        <v>18801</v>
      </c>
      <c r="G120" s="18">
        <v>14764</v>
      </c>
      <c r="I120" s="3" t="s">
        <v>12</v>
      </c>
      <c r="J120" s="9">
        <v>0.98699999999999999</v>
      </c>
      <c r="K120" s="3"/>
      <c r="L120" s="3" t="s">
        <v>12</v>
      </c>
      <c r="N120" s="12">
        <v>70247</v>
      </c>
    </row>
    <row r="121" spans="1:14" ht="17.25" customHeight="1">
      <c r="A121" s="2" t="s">
        <v>13</v>
      </c>
      <c r="B121" s="2">
        <v>45</v>
      </c>
      <c r="C121" s="2" t="s">
        <v>24</v>
      </c>
      <c r="D121" s="4" t="s">
        <v>84</v>
      </c>
      <c r="E121" s="19" t="s">
        <v>245</v>
      </c>
      <c r="F121" s="22">
        <v>9621</v>
      </c>
      <c r="G121" s="18">
        <v>14764</v>
      </c>
      <c r="I121" s="3" t="s">
        <v>12</v>
      </c>
      <c r="J121" s="9">
        <v>0.98699999999999999</v>
      </c>
      <c r="K121" s="3"/>
      <c r="L121" s="3" t="s">
        <v>12</v>
      </c>
      <c r="N121" s="12">
        <v>70247</v>
      </c>
    </row>
    <row r="122" spans="1:14" ht="17.25" customHeight="1">
      <c r="A122" s="2" t="s">
        <v>13</v>
      </c>
      <c r="B122" s="2">
        <v>45</v>
      </c>
      <c r="C122" s="2" t="s">
        <v>24</v>
      </c>
      <c r="D122" s="4" t="s">
        <v>84</v>
      </c>
      <c r="E122" s="19" t="s">
        <v>250</v>
      </c>
      <c r="F122" s="22">
        <v>9495</v>
      </c>
      <c r="G122" s="18">
        <v>14764</v>
      </c>
      <c r="I122" s="3" t="s">
        <v>12</v>
      </c>
      <c r="J122" s="9">
        <v>0.98699999999999999</v>
      </c>
      <c r="K122" s="3"/>
      <c r="L122" s="3" t="s">
        <v>12</v>
      </c>
      <c r="N122" s="12">
        <v>70247</v>
      </c>
    </row>
    <row r="123" spans="1:14" ht="17.25" customHeight="1">
      <c r="A123" s="2" t="s">
        <v>13</v>
      </c>
      <c r="B123" s="2">
        <v>45</v>
      </c>
      <c r="C123" s="2" t="s">
        <v>24</v>
      </c>
      <c r="D123" s="4" t="s">
        <v>84</v>
      </c>
      <c r="E123" s="19" t="s">
        <v>252</v>
      </c>
      <c r="F123" s="22">
        <v>13875</v>
      </c>
      <c r="G123" s="18">
        <v>14764</v>
      </c>
      <c r="I123" s="3" t="s">
        <v>12</v>
      </c>
      <c r="J123" s="9">
        <v>0.98699999999999999</v>
      </c>
      <c r="K123" s="3"/>
      <c r="L123" s="3" t="s">
        <v>12</v>
      </c>
      <c r="N123" s="12">
        <v>70247</v>
      </c>
    </row>
    <row r="124" spans="1:14" ht="17.25" customHeight="1">
      <c r="A124" s="2" t="s">
        <v>13</v>
      </c>
      <c r="B124" s="2">
        <v>46</v>
      </c>
      <c r="C124" s="2" t="s">
        <v>10</v>
      </c>
      <c r="D124" s="7" t="s">
        <v>14</v>
      </c>
      <c r="E124" s="19" t="s">
        <v>251</v>
      </c>
      <c r="F124" s="22">
        <v>79556</v>
      </c>
      <c r="G124" s="18">
        <v>210808</v>
      </c>
      <c r="I124" s="3" t="s">
        <v>12</v>
      </c>
      <c r="J124" s="9">
        <v>0.98860000000000003</v>
      </c>
      <c r="K124" s="3"/>
      <c r="L124" s="3" t="s">
        <v>12</v>
      </c>
      <c r="N124" s="12">
        <v>104685</v>
      </c>
    </row>
    <row r="125" spans="1:14" ht="17.25" customHeight="1">
      <c r="A125" s="2" t="s">
        <v>13</v>
      </c>
      <c r="B125" s="2">
        <v>46</v>
      </c>
      <c r="C125" s="2" t="s">
        <v>10</v>
      </c>
      <c r="D125" s="7" t="s">
        <v>14</v>
      </c>
      <c r="E125" s="19" t="s">
        <v>252</v>
      </c>
      <c r="F125" s="22">
        <v>4575</v>
      </c>
      <c r="G125" s="18">
        <v>210808</v>
      </c>
      <c r="I125" s="3" t="s">
        <v>12</v>
      </c>
      <c r="J125" s="9">
        <v>0.98860000000000003</v>
      </c>
      <c r="K125" s="3"/>
      <c r="L125" s="3" t="s">
        <v>12</v>
      </c>
      <c r="N125" s="12">
        <v>104685</v>
      </c>
    </row>
    <row r="126" spans="1:14" ht="17.25" customHeight="1">
      <c r="F126" s="22">
        <f>SUM(F3:F125)</f>
        <v>3250348</v>
      </c>
    </row>
    <row r="127" spans="1:14" ht="17.25" customHeight="1">
      <c r="D127" s="7" t="s">
        <v>206</v>
      </c>
    </row>
    <row r="128" spans="1:14" ht="17.25" customHeight="1">
      <c r="A128" s="2" t="s">
        <v>19</v>
      </c>
      <c r="B128" s="2">
        <v>1</v>
      </c>
      <c r="C128" s="2" t="s">
        <v>10</v>
      </c>
      <c r="D128" s="4" t="s">
        <v>87</v>
      </c>
      <c r="E128" s="19" t="s">
        <v>214</v>
      </c>
      <c r="F128" s="22">
        <v>24131</v>
      </c>
      <c r="G128" s="18">
        <v>13649</v>
      </c>
      <c r="I128" s="3" t="s">
        <v>12</v>
      </c>
      <c r="J128" s="1">
        <v>0.99329999999999996</v>
      </c>
      <c r="L128" s="3" t="s">
        <v>12</v>
      </c>
      <c r="N128" s="12">
        <v>26778</v>
      </c>
    </row>
    <row r="129" spans="1:16" ht="17.25" customHeight="1">
      <c r="A129" s="2" t="s">
        <v>19</v>
      </c>
      <c r="B129" s="2">
        <v>2</v>
      </c>
      <c r="C129" s="2" t="s">
        <v>10</v>
      </c>
      <c r="D129" s="4" t="s">
        <v>22</v>
      </c>
      <c r="E129" s="19" t="s">
        <v>214</v>
      </c>
      <c r="F129" s="22">
        <v>26960</v>
      </c>
      <c r="G129" s="18">
        <v>121413</v>
      </c>
      <c r="I129" s="3" t="s">
        <v>12</v>
      </c>
      <c r="J129" s="9">
        <v>0.98750000000000004</v>
      </c>
      <c r="L129" s="3" t="s">
        <v>12</v>
      </c>
      <c r="N129" s="12">
        <v>30143</v>
      </c>
    </row>
    <row r="130" spans="1:16" ht="17.25" customHeight="1">
      <c r="A130" s="2" t="s">
        <v>19</v>
      </c>
      <c r="B130" s="2">
        <v>3</v>
      </c>
      <c r="C130" s="2" t="s">
        <v>10</v>
      </c>
      <c r="D130" s="4" t="s">
        <v>41</v>
      </c>
      <c r="E130" s="19" t="s">
        <v>207</v>
      </c>
      <c r="F130" s="22">
        <v>18031</v>
      </c>
      <c r="G130" s="18">
        <v>46687</v>
      </c>
      <c r="I130" s="3" t="s">
        <v>35</v>
      </c>
      <c r="J130" s="1">
        <v>0.83560000000000001</v>
      </c>
      <c r="L130" s="3" t="s">
        <v>12</v>
      </c>
      <c r="N130" s="12">
        <v>31132</v>
      </c>
    </row>
    <row r="131" spans="1:16" ht="17.25" customHeight="1">
      <c r="A131" s="2" t="s">
        <v>19</v>
      </c>
      <c r="B131" s="2">
        <v>4</v>
      </c>
      <c r="C131" s="2" t="s">
        <v>10</v>
      </c>
      <c r="D131" s="4" t="s">
        <v>53</v>
      </c>
      <c r="E131" s="19" t="s">
        <v>207</v>
      </c>
      <c r="F131" s="22">
        <v>24324</v>
      </c>
      <c r="G131" s="18">
        <v>32823</v>
      </c>
      <c r="I131" s="3" t="s">
        <v>35</v>
      </c>
      <c r="J131" s="1">
        <v>0.90200000000000002</v>
      </c>
      <c r="L131" s="3" t="s">
        <v>12</v>
      </c>
      <c r="N131" s="12">
        <v>25840</v>
      </c>
    </row>
    <row r="132" spans="1:16" ht="17.25" customHeight="1">
      <c r="A132" s="2" t="s">
        <v>19</v>
      </c>
      <c r="B132" s="2">
        <v>5</v>
      </c>
      <c r="C132" s="2" t="s">
        <v>10</v>
      </c>
      <c r="D132" s="4" t="s">
        <v>145</v>
      </c>
      <c r="E132" s="19" t="s">
        <v>207</v>
      </c>
      <c r="F132" s="22">
        <v>25657</v>
      </c>
      <c r="G132" s="18">
        <v>44364</v>
      </c>
      <c r="I132" s="3" t="s">
        <v>12</v>
      </c>
      <c r="J132" s="1">
        <v>0.98809999999999998</v>
      </c>
      <c r="L132" s="3" t="s">
        <v>114</v>
      </c>
      <c r="M132" s="15">
        <v>5141</v>
      </c>
      <c r="N132" s="12">
        <v>25864</v>
      </c>
      <c r="O132" s="5">
        <f>M132/N132</f>
        <v>0.19877049180327869</v>
      </c>
      <c r="P132" s="13">
        <v>0.58609999999999995</v>
      </c>
    </row>
    <row r="133" spans="1:16" ht="17.25" customHeight="1">
      <c r="A133" s="2" t="s">
        <v>19</v>
      </c>
      <c r="B133" s="2">
        <v>6</v>
      </c>
      <c r="C133" s="2" t="s">
        <v>10</v>
      </c>
      <c r="D133" s="4" t="s">
        <v>23</v>
      </c>
      <c r="E133" s="19" t="s">
        <v>208</v>
      </c>
      <c r="F133" s="22">
        <v>25986</v>
      </c>
      <c r="G133" s="18">
        <v>114295</v>
      </c>
      <c r="I133" s="3" t="s">
        <v>12</v>
      </c>
      <c r="J133" s="9">
        <v>0.99</v>
      </c>
      <c r="L133" s="3" t="s">
        <v>12</v>
      </c>
      <c r="N133" s="12">
        <v>28571</v>
      </c>
    </row>
    <row r="134" spans="1:16" ht="17.25" customHeight="1">
      <c r="A134" s="2" t="s">
        <v>19</v>
      </c>
      <c r="B134" s="2">
        <v>7</v>
      </c>
      <c r="C134" s="2" t="s">
        <v>10</v>
      </c>
      <c r="D134" s="4" t="s">
        <v>155</v>
      </c>
      <c r="E134" s="19" t="s">
        <v>215</v>
      </c>
      <c r="F134" s="22">
        <v>62</v>
      </c>
      <c r="G134" s="18">
        <v>23634</v>
      </c>
      <c r="I134" s="3" t="s">
        <v>12</v>
      </c>
      <c r="J134" s="1">
        <v>0.99309999999999998</v>
      </c>
      <c r="L134" s="3" t="s">
        <v>114</v>
      </c>
      <c r="M134" s="15">
        <v>3911</v>
      </c>
      <c r="N134" s="12">
        <v>25031</v>
      </c>
      <c r="O134" s="5">
        <f>M134/N134</f>
        <v>0.15624625464424113</v>
      </c>
      <c r="P134" s="13" t="s">
        <v>156</v>
      </c>
    </row>
    <row r="135" spans="1:16" ht="17.25" customHeight="1">
      <c r="A135" s="2" t="s">
        <v>19</v>
      </c>
      <c r="B135" s="2">
        <v>7</v>
      </c>
      <c r="C135" s="2" t="s">
        <v>10</v>
      </c>
      <c r="D135" s="4" t="s">
        <v>155</v>
      </c>
      <c r="E135" s="19" t="s">
        <v>208</v>
      </c>
      <c r="F135" s="22">
        <v>21095</v>
      </c>
      <c r="G135" s="18">
        <v>23634</v>
      </c>
      <c r="I135" s="3" t="s">
        <v>12</v>
      </c>
      <c r="J135" s="1">
        <v>0.99309999999999998</v>
      </c>
      <c r="L135" s="3" t="s">
        <v>114</v>
      </c>
      <c r="M135" s="15">
        <v>3911</v>
      </c>
      <c r="N135" s="12">
        <v>25031</v>
      </c>
      <c r="O135" s="5">
        <f>M135/N135</f>
        <v>0.15624625464424113</v>
      </c>
      <c r="P135" s="13" t="s">
        <v>156</v>
      </c>
    </row>
    <row r="136" spans="1:16" ht="17.25" customHeight="1">
      <c r="A136" s="2" t="s">
        <v>19</v>
      </c>
      <c r="B136" s="2">
        <v>8</v>
      </c>
      <c r="C136" s="2" t="s">
        <v>10</v>
      </c>
      <c r="D136" s="4" t="s">
        <v>199</v>
      </c>
      <c r="E136" s="19" t="s">
        <v>208</v>
      </c>
      <c r="F136" s="22">
        <v>24801</v>
      </c>
      <c r="G136" s="18">
        <v>30298</v>
      </c>
      <c r="I136" s="3" t="s">
        <v>114</v>
      </c>
      <c r="J136" s="9">
        <v>0.68300000000000005</v>
      </c>
      <c r="L136" s="3" t="s">
        <v>114</v>
      </c>
      <c r="M136" s="15">
        <v>5372</v>
      </c>
      <c r="N136" s="12">
        <v>27508</v>
      </c>
      <c r="O136" s="5">
        <f>M136/N136</f>
        <v>0.19528864330376619</v>
      </c>
      <c r="P136" s="13">
        <v>0.51339999999999997</v>
      </c>
    </row>
    <row r="137" spans="1:16" ht="17.25" customHeight="1">
      <c r="A137" s="2" t="s">
        <v>19</v>
      </c>
      <c r="B137" s="2">
        <v>9</v>
      </c>
      <c r="C137" s="2" t="s">
        <v>10</v>
      </c>
      <c r="D137" s="4" t="s">
        <v>171</v>
      </c>
      <c r="E137" s="19" t="s">
        <v>208</v>
      </c>
      <c r="F137" s="22">
        <v>23584</v>
      </c>
      <c r="G137" s="18">
        <v>40986</v>
      </c>
      <c r="I137" s="3" t="s">
        <v>114</v>
      </c>
      <c r="J137" s="1">
        <v>0.67869999999999997</v>
      </c>
      <c r="L137" s="3" t="s">
        <v>12</v>
      </c>
      <c r="N137" s="12">
        <v>27553</v>
      </c>
    </row>
    <row r="138" spans="1:16" s="3" customFormat="1" ht="17.25" customHeight="1">
      <c r="A138" s="2" t="s">
        <v>19</v>
      </c>
      <c r="B138" s="2">
        <v>10</v>
      </c>
      <c r="C138" s="2" t="s">
        <v>10</v>
      </c>
      <c r="D138" s="7" t="s">
        <v>182</v>
      </c>
      <c r="E138" s="19" t="s">
        <v>208</v>
      </c>
      <c r="F138" s="22">
        <v>19704</v>
      </c>
      <c r="G138" s="18">
        <v>14150</v>
      </c>
      <c r="I138" s="2" t="s">
        <v>114</v>
      </c>
      <c r="J138" s="9">
        <v>0.8115</v>
      </c>
      <c r="K138" s="4"/>
      <c r="L138" s="3" t="s">
        <v>12</v>
      </c>
      <c r="M138" s="14"/>
      <c r="N138" s="12">
        <v>30151</v>
      </c>
      <c r="P138" s="13"/>
    </row>
    <row r="139" spans="1:16" s="3" customFormat="1" ht="17.25" customHeight="1">
      <c r="A139" s="2" t="s">
        <v>19</v>
      </c>
      <c r="B139" s="2">
        <v>10</v>
      </c>
      <c r="C139" s="2" t="s">
        <v>10</v>
      </c>
      <c r="D139" s="7" t="s">
        <v>182</v>
      </c>
      <c r="E139" s="19" t="s">
        <v>210</v>
      </c>
      <c r="F139" s="22">
        <v>2937</v>
      </c>
      <c r="G139" s="18">
        <v>14150</v>
      </c>
      <c r="I139" s="2" t="s">
        <v>114</v>
      </c>
      <c r="J139" s="9">
        <v>0.8115</v>
      </c>
      <c r="K139" s="4"/>
      <c r="L139" s="3" t="s">
        <v>12</v>
      </c>
      <c r="M139" s="14"/>
      <c r="N139" s="12">
        <v>30151</v>
      </c>
      <c r="P139" s="13"/>
    </row>
    <row r="140" spans="1:16" s="3" customFormat="1" ht="17.25" customHeight="1">
      <c r="A140" s="2" t="s">
        <v>19</v>
      </c>
      <c r="B140" s="2">
        <v>10</v>
      </c>
      <c r="C140" s="2" t="s">
        <v>10</v>
      </c>
      <c r="D140" s="7" t="s">
        <v>182</v>
      </c>
      <c r="E140" s="19" t="s">
        <v>207</v>
      </c>
      <c r="F140" s="22">
        <v>2906</v>
      </c>
      <c r="G140" s="18">
        <v>14150</v>
      </c>
      <c r="I140" s="2" t="s">
        <v>114</v>
      </c>
      <c r="J140" s="9">
        <v>0.8115</v>
      </c>
      <c r="K140" s="4"/>
      <c r="L140" s="3" t="s">
        <v>12</v>
      </c>
      <c r="M140" s="14"/>
      <c r="N140" s="12">
        <v>30151</v>
      </c>
      <c r="P140" s="13"/>
    </row>
    <row r="141" spans="1:16" s="3" customFormat="1" ht="17.25" customHeight="1">
      <c r="A141" s="2" t="s">
        <v>19</v>
      </c>
      <c r="B141" s="2">
        <v>11</v>
      </c>
      <c r="C141" s="2" t="s">
        <v>10</v>
      </c>
      <c r="D141" s="4" t="s">
        <v>91</v>
      </c>
      <c r="E141" s="19" t="s">
        <v>215</v>
      </c>
      <c r="F141" s="22">
        <v>15512</v>
      </c>
      <c r="G141" s="18">
        <v>12460</v>
      </c>
      <c r="I141" s="2" t="s">
        <v>12</v>
      </c>
      <c r="J141" s="1">
        <v>0.99280000000000002</v>
      </c>
      <c r="K141" s="4"/>
      <c r="L141" s="3" t="s">
        <v>12</v>
      </c>
      <c r="M141" s="14"/>
      <c r="N141" s="12">
        <v>24762</v>
      </c>
      <c r="P141" s="13"/>
    </row>
    <row r="142" spans="1:16" s="3" customFormat="1" ht="17.25" customHeight="1">
      <c r="A142" s="2" t="s">
        <v>19</v>
      </c>
      <c r="B142" s="2">
        <v>11</v>
      </c>
      <c r="C142" s="2" t="s">
        <v>10</v>
      </c>
      <c r="D142" s="4" t="s">
        <v>91</v>
      </c>
      <c r="E142" s="19" t="s">
        <v>208</v>
      </c>
      <c r="F142" s="22">
        <v>5866</v>
      </c>
      <c r="G142" s="18">
        <v>12460</v>
      </c>
      <c r="I142" s="2" t="s">
        <v>12</v>
      </c>
      <c r="J142" s="1">
        <v>0.99280000000000002</v>
      </c>
      <c r="K142" s="4"/>
      <c r="L142" s="3" t="s">
        <v>12</v>
      </c>
      <c r="M142" s="14"/>
      <c r="N142" s="12">
        <v>24762</v>
      </c>
      <c r="P142" s="13"/>
    </row>
    <row r="143" spans="1:16" s="3" customFormat="1" ht="17.25" customHeight="1">
      <c r="A143" s="2" t="s">
        <v>19</v>
      </c>
      <c r="B143" s="2">
        <v>12</v>
      </c>
      <c r="C143" s="2" t="s">
        <v>24</v>
      </c>
      <c r="D143" s="4" t="s">
        <v>178</v>
      </c>
      <c r="E143" s="19" t="s">
        <v>210</v>
      </c>
      <c r="F143" s="22">
        <v>13713</v>
      </c>
      <c r="G143" s="18">
        <v>26894</v>
      </c>
      <c r="I143" s="2" t="s">
        <v>114</v>
      </c>
      <c r="J143" s="9">
        <v>0.58309999999999995</v>
      </c>
      <c r="K143" s="4"/>
      <c r="L143" s="3" t="s">
        <v>12</v>
      </c>
      <c r="M143" s="14"/>
      <c r="N143" s="12">
        <v>24510</v>
      </c>
      <c r="P143" s="13"/>
    </row>
    <row r="144" spans="1:16" s="3" customFormat="1" ht="17.25" customHeight="1">
      <c r="A144" s="2" t="s">
        <v>19</v>
      </c>
      <c r="B144" s="2">
        <v>12</v>
      </c>
      <c r="C144" s="2" t="s">
        <v>24</v>
      </c>
      <c r="D144" s="4" t="s">
        <v>178</v>
      </c>
      <c r="E144" s="19" t="s">
        <v>216</v>
      </c>
      <c r="F144" s="22">
        <v>7212</v>
      </c>
      <c r="G144" s="18">
        <v>26894</v>
      </c>
      <c r="I144" s="2" t="s">
        <v>114</v>
      </c>
      <c r="J144" s="9">
        <v>0.58309999999999995</v>
      </c>
      <c r="K144" s="4"/>
      <c r="L144" s="3" t="s">
        <v>12</v>
      </c>
      <c r="M144" s="14"/>
      <c r="N144" s="12">
        <v>24510</v>
      </c>
      <c r="P144" s="13"/>
    </row>
    <row r="145" spans="1:16" s="3" customFormat="1" ht="17.25" customHeight="1">
      <c r="A145" s="2" t="s">
        <v>19</v>
      </c>
      <c r="B145" s="2">
        <v>13</v>
      </c>
      <c r="C145" s="2" t="s">
        <v>10</v>
      </c>
      <c r="D145" s="4" t="s">
        <v>179</v>
      </c>
      <c r="E145" s="19" t="s">
        <v>211</v>
      </c>
      <c r="F145" s="22">
        <v>24906</v>
      </c>
      <c r="G145" s="18">
        <v>23400</v>
      </c>
      <c r="I145" s="2" t="s">
        <v>114</v>
      </c>
      <c r="J145" s="1">
        <v>0.72389999999999999</v>
      </c>
      <c r="K145" s="4"/>
      <c r="L145" s="3" t="s">
        <v>12</v>
      </c>
      <c r="M145" s="14"/>
      <c r="N145" s="12">
        <v>27279</v>
      </c>
      <c r="P145" s="13"/>
    </row>
    <row r="146" spans="1:16" s="3" customFormat="1" ht="17.25" customHeight="1">
      <c r="A146" s="2" t="s">
        <v>19</v>
      </c>
      <c r="B146" s="2">
        <v>14</v>
      </c>
      <c r="C146" s="2" t="s">
        <v>10</v>
      </c>
      <c r="D146" s="4" t="s">
        <v>82</v>
      </c>
      <c r="E146" s="19" t="s">
        <v>211</v>
      </c>
      <c r="F146" s="22">
        <v>3970</v>
      </c>
      <c r="G146" s="18">
        <v>15008</v>
      </c>
      <c r="I146" s="2" t="s">
        <v>12</v>
      </c>
      <c r="J146" s="1">
        <v>0.99119999999999997</v>
      </c>
      <c r="K146" s="4"/>
      <c r="L146" s="3" t="s">
        <v>12</v>
      </c>
      <c r="M146" s="14"/>
      <c r="N146" s="12">
        <v>25875</v>
      </c>
      <c r="P146" s="13"/>
    </row>
    <row r="147" spans="1:16" s="3" customFormat="1" ht="17.25" customHeight="1">
      <c r="A147" s="2" t="s">
        <v>19</v>
      </c>
      <c r="B147" s="2">
        <v>14</v>
      </c>
      <c r="C147" s="2" t="s">
        <v>10</v>
      </c>
      <c r="D147" s="4" t="s">
        <v>82</v>
      </c>
      <c r="E147" s="19" t="s">
        <v>213</v>
      </c>
      <c r="F147" s="22">
        <v>20830</v>
      </c>
      <c r="G147" s="18">
        <v>15008</v>
      </c>
      <c r="I147" s="2" t="s">
        <v>12</v>
      </c>
      <c r="J147" s="1">
        <v>0.99119999999999997</v>
      </c>
      <c r="K147" s="4"/>
      <c r="L147" s="3" t="s">
        <v>12</v>
      </c>
      <c r="M147" s="14"/>
      <c r="N147" s="12">
        <v>25875</v>
      </c>
      <c r="P147" s="13"/>
    </row>
    <row r="148" spans="1:16" s="3" customFormat="1" ht="17.25" customHeight="1">
      <c r="A148" s="2" t="s">
        <v>19</v>
      </c>
      <c r="B148" s="2">
        <v>15</v>
      </c>
      <c r="C148" s="2" t="s">
        <v>10</v>
      </c>
      <c r="D148" s="4" t="s">
        <v>191</v>
      </c>
      <c r="E148" s="19" t="s">
        <v>255</v>
      </c>
      <c r="F148" s="22">
        <v>12783</v>
      </c>
      <c r="G148" s="18">
        <v>57320</v>
      </c>
      <c r="I148" s="2" t="s">
        <v>114</v>
      </c>
      <c r="J148" s="1">
        <v>0.55630000000000002</v>
      </c>
      <c r="K148" s="4"/>
      <c r="L148" s="3" t="s">
        <v>114</v>
      </c>
      <c r="M148" s="14">
        <v>990</v>
      </c>
      <c r="N148" s="12">
        <v>23358</v>
      </c>
      <c r="O148" s="5">
        <f>M148/N148</f>
        <v>4.2383765733367586E-2</v>
      </c>
      <c r="P148" s="13">
        <v>0.71619999999999995</v>
      </c>
    </row>
    <row r="149" spans="1:16" s="3" customFormat="1" ht="17.25" customHeight="1">
      <c r="A149" s="2" t="s">
        <v>19</v>
      </c>
      <c r="B149" s="2">
        <v>15</v>
      </c>
      <c r="C149" s="2" t="s">
        <v>10</v>
      </c>
      <c r="D149" s="4" t="s">
        <v>191</v>
      </c>
      <c r="E149" s="19" t="s">
        <v>241</v>
      </c>
      <c r="F149" s="22">
        <v>7120</v>
      </c>
      <c r="G149" s="18">
        <v>57320</v>
      </c>
      <c r="I149" s="2" t="s">
        <v>114</v>
      </c>
      <c r="J149" s="1">
        <v>0.55630000000000002</v>
      </c>
      <c r="K149" s="4"/>
      <c r="L149" s="3" t="s">
        <v>114</v>
      </c>
      <c r="M149" s="14">
        <v>990</v>
      </c>
      <c r="N149" s="12">
        <v>23358</v>
      </c>
      <c r="O149" s="5">
        <f>M149/N149</f>
        <v>4.2383765733367586E-2</v>
      </c>
      <c r="P149" s="13">
        <v>0.71619999999999995</v>
      </c>
    </row>
    <row r="150" spans="1:16" s="3" customFormat="1" ht="17.25" customHeight="1">
      <c r="A150" s="2" t="s">
        <v>19</v>
      </c>
      <c r="B150" s="2">
        <v>16</v>
      </c>
      <c r="C150" s="2" t="s">
        <v>10</v>
      </c>
      <c r="D150" s="7" t="s">
        <v>169</v>
      </c>
      <c r="E150" s="19" t="s">
        <v>210</v>
      </c>
      <c r="F150" s="22">
        <v>10538</v>
      </c>
      <c r="G150" s="18">
        <v>42919</v>
      </c>
      <c r="I150" s="2" t="s">
        <v>114</v>
      </c>
      <c r="J150" s="9">
        <v>0.65339999999999998</v>
      </c>
      <c r="K150" s="4"/>
      <c r="L150" s="3" t="s">
        <v>12</v>
      </c>
      <c r="M150" s="14"/>
      <c r="N150" s="12">
        <v>24671</v>
      </c>
      <c r="P150" s="13"/>
    </row>
    <row r="151" spans="1:16" s="3" customFormat="1" ht="17.25" customHeight="1">
      <c r="A151" s="2" t="s">
        <v>19</v>
      </c>
      <c r="B151" s="2">
        <v>16</v>
      </c>
      <c r="C151" s="2" t="s">
        <v>10</v>
      </c>
      <c r="D151" s="7" t="s">
        <v>169</v>
      </c>
      <c r="E151" s="19" t="s">
        <v>213</v>
      </c>
      <c r="F151" s="22">
        <v>14541</v>
      </c>
      <c r="G151" s="18">
        <v>42919</v>
      </c>
      <c r="I151" s="2" t="s">
        <v>114</v>
      </c>
      <c r="J151" s="9">
        <v>0.65339999999999998</v>
      </c>
      <c r="K151" s="4"/>
      <c r="L151" s="3" t="s">
        <v>12</v>
      </c>
      <c r="M151" s="14"/>
      <c r="N151" s="12">
        <v>24671</v>
      </c>
      <c r="P151" s="13"/>
    </row>
    <row r="152" spans="1:16" s="3" customFormat="1" ht="17.25" customHeight="1">
      <c r="A152" s="2" t="s">
        <v>19</v>
      </c>
      <c r="B152" s="2">
        <v>17</v>
      </c>
      <c r="C152" s="2" t="s">
        <v>10</v>
      </c>
      <c r="D152" s="7" t="s">
        <v>104</v>
      </c>
      <c r="E152" s="19" t="s">
        <v>210</v>
      </c>
      <c r="F152" s="22">
        <v>26072</v>
      </c>
      <c r="G152" s="18">
        <v>8300</v>
      </c>
      <c r="I152" s="3" t="s">
        <v>12</v>
      </c>
      <c r="J152" s="9">
        <v>0.99370000000000003</v>
      </c>
      <c r="K152" s="4"/>
      <c r="L152" s="3" t="s">
        <v>12</v>
      </c>
      <c r="M152" s="14"/>
      <c r="N152" s="12">
        <v>28875</v>
      </c>
      <c r="P152" s="13"/>
    </row>
    <row r="153" spans="1:16" s="3" customFormat="1" ht="17.25" customHeight="1">
      <c r="A153" s="2" t="s">
        <v>19</v>
      </c>
      <c r="B153" s="2">
        <v>18</v>
      </c>
      <c r="C153" s="2" t="s">
        <v>10</v>
      </c>
      <c r="D153" s="7" t="s">
        <v>110</v>
      </c>
      <c r="E153" s="19" t="s">
        <v>210</v>
      </c>
      <c r="F153" s="22">
        <v>27667</v>
      </c>
      <c r="G153" s="18">
        <v>5000</v>
      </c>
      <c r="I153" s="3" t="s">
        <v>12</v>
      </c>
      <c r="J153" s="9">
        <v>0.99139999999999995</v>
      </c>
      <c r="K153" s="4"/>
      <c r="L153" s="3" t="s">
        <v>12</v>
      </c>
      <c r="M153" s="14"/>
      <c r="N153" s="12">
        <v>31595</v>
      </c>
      <c r="P153" s="13"/>
    </row>
    <row r="154" spans="1:16" s="3" customFormat="1" ht="17.25" customHeight="1">
      <c r="A154" s="2" t="s">
        <v>19</v>
      </c>
      <c r="B154" s="2">
        <v>19</v>
      </c>
      <c r="C154" s="2" t="s">
        <v>10</v>
      </c>
      <c r="D154" s="7" t="s">
        <v>73</v>
      </c>
      <c r="E154" s="19" t="s">
        <v>210</v>
      </c>
      <c r="F154" s="22">
        <v>20938</v>
      </c>
      <c r="G154" s="18">
        <v>18822</v>
      </c>
      <c r="I154" s="3" t="s">
        <v>12</v>
      </c>
      <c r="J154" s="9">
        <v>0.98560000000000003</v>
      </c>
      <c r="K154" s="4"/>
      <c r="L154" s="3" t="s">
        <v>12</v>
      </c>
      <c r="M154" s="14"/>
      <c r="N154" s="12">
        <v>27030</v>
      </c>
      <c r="P154" s="13"/>
    </row>
    <row r="155" spans="1:16" s="3" customFormat="1" ht="17.25" customHeight="1">
      <c r="A155" s="2" t="s">
        <v>19</v>
      </c>
      <c r="B155" s="2">
        <v>20</v>
      </c>
      <c r="C155" s="2" t="s">
        <v>10</v>
      </c>
      <c r="D155" s="7" t="s">
        <v>69</v>
      </c>
      <c r="E155" s="19" t="s">
        <v>210</v>
      </c>
      <c r="F155" s="22">
        <v>28056</v>
      </c>
      <c r="G155" s="18">
        <v>23024</v>
      </c>
      <c r="I155" s="3" t="s">
        <v>12</v>
      </c>
      <c r="J155" s="9">
        <v>0.98660000000000003</v>
      </c>
      <c r="K155" s="4"/>
      <c r="L155" s="3" t="s">
        <v>12</v>
      </c>
      <c r="M155" s="14"/>
      <c r="N155" s="12">
        <v>26524</v>
      </c>
      <c r="P155" s="13"/>
    </row>
    <row r="156" spans="1:16" s="3" customFormat="1" ht="17.25" customHeight="1">
      <c r="A156" s="2" t="s">
        <v>19</v>
      </c>
      <c r="B156" s="2">
        <v>21</v>
      </c>
      <c r="C156" s="2" t="s">
        <v>10</v>
      </c>
      <c r="D156" s="7" t="s">
        <v>47</v>
      </c>
      <c r="E156" s="19" t="s">
        <v>210</v>
      </c>
      <c r="F156" s="22">
        <v>30237</v>
      </c>
      <c r="G156" s="18">
        <v>41077</v>
      </c>
      <c r="I156" s="3" t="s">
        <v>12</v>
      </c>
      <c r="J156" s="9">
        <v>0.98929999999999996</v>
      </c>
      <c r="K156" s="4"/>
      <c r="L156" s="3" t="s">
        <v>12</v>
      </c>
      <c r="M156" s="14"/>
      <c r="N156" s="12">
        <v>35609</v>
      </c>
      <c r="P156" s="13"/>
    </row>
    <row r="157" spans="1:16" s="3" customFormat="1" ht="17.25" customHeight="1">
      <c r="A157" s="2" t="s">
        <v>19</v>
      </c>
      <c r="B157" s="2">
        <v>22</v>
      </c>
      <c r="C157" s="2" t="s">
        <v>10</v>
      </c>
      <c r="D157" s="7" t="s">
        <v>140</v>
      </c>
      <c r="E157" s="19" t="s">
        <v>210</v>
      </c>
      <c r="F157" s="22">
        <v>28635</v>
      </c>
      <c r="G157" s="18">
        <v>83382</v>
      </c>
      <c r="I157" s="3" t="s">
        <v>12</v>
      </c>
      <c r="J157" s="9">
        <v>0.84370000000000001</v>
      </c>
      <c r="K157" s="4"/>
      <c r="L157" s="3" t="s">
        <v>114</v>
      </c>
      <c r="M157" s="14">
        <v>4556</v>
      </c>
      <c r="N157" s="12">
        <v>28999</v>
      </c>
      <c r="O157" s="5">
        <f>M157/N157</f>
        <v>0.15710886582295941</v>
      </c>
      <c r="P157" s="13">
        <v>0.58230000000000004</v>
      </c>
    </row>
    <row r="158" spans="1:16" s="3" customFormat="1" ht="17.25" customHeight="1">
      <c r="A158" s="2" t="s">
        <v>19</v>
      </c>
      <c r="B158" s="2">
        <v>23</v>
      </c>
      <c r="C158" s="2" t="s">
        <v>24</v>
      </c>
      <c r="D158" s="7" t="s">
        <v>70</v>
      </c>
      <c r="E158" s="19" t="s">
        <v>210</v>
      </c>
      <c r="F158" s="22">
        <v>21998</v>
      </c>
      <c r="G158" s="18">
        <v>21903</v>
      </c>
      <c r="I158" s="3" t="s">
        <v>12</v>
      </c>
      <c r="J158" s="9">
        <v>0.97850000000000004</v>
      </c>
      <c r="K158" s="4"/>
      <c r="L158" s="3" t="s">
        <v>12</v>
      </c>
      <c r="M158" s="14"/>
      <c r="N158" s="12">
        <v>23938</v>
      </c>
      <c r="P158" s="13"/>
    </row>
    <row r="159" spans="1:16" s="3" customFormat="1" ht="17.25" customHeight="1">
      <c r="A159" s="2" t="s">
        <v>19</v>
      </c>
      <c r="B159" s="2">
        <v>24</v>
      </c>
      <c r="C159" s="2" t="s">
        <v>10</v>
      </c>
      <c r="D159" s="7" t="s">
        <v>26</v>
      </c>
      <c r="E159" s="19" t="s">
        <v>210</v>
      </c>
      <c r="F159" s="22">
        <v>30654</v>
      </c>
      <c r="G159" s="18">
        <v>106844</v>
      </c>
      <c r="I159" s="3" t="s">
        <v>12</v>
      </c>
      <c r="J159" s="9">
        <v>0.9879</v>
      </c>
      <c r="K159" s="4"/>
      <c r="L159" s="3" t="s">
        <v>12</v>
      </c>
      <c r="M159" s="14"/>
      <c r="N159" s="12">
        <v>30581</v>
      </c>
      <c r="O159" s="5"/>
      <c r="P159" s="13"/>
    </row>
    <row r="160" spans="1:16" s="3" customFormat="1" ht="17.25" customHeight="1">
      <c r="A160" s="2" t="s">
        <v>19</v>
      </c>
      <c r="B160" s="2">
        <v>25</v>
      </c>
      <c r="C160" s="2" t="s">
        <v>24</v>
      </c>
      <c r="D160" s="7" t="s">
        <v>92</v>
      </c>
      <c r="E160" s="19" t="s">
        <v>210</v>
      </c>
      <c r="F160" s="22">
        <v>22447</v>
      </c>
      <c r="G160" s="18">
        <v>12439</v>
      </c>
      <c r="I160" s="3" t="s">
        <v>93</v>
      </c>
      <c r="J160" s="9">
        <v>0.79459999999999997</v>
      </c>
      <c r="K160" s="4"/>
      <c r="L160" s="3" t="s">
        <v>12</v>
      </c>
      <c r="M160" s="14"/>
      <c r="N160" s="12">
        <v>24874</v>
      </c>
      <c r="P160" s="13"/>
    </row>
    <row r="161" spans="1:16" s="3" customFormat="1" ht="17.25" customHeight="1">
      <c r="A161" s="2" t="s">
        <v>19</v>
      </c>
      <c r="B161" s="2">
        <v>26</v>
      </c>
      <c r="C161" s="2" t="s">
        <v>10</v>
      </c>
      <c r="D161" s="7" t="s">
        <v>177</v>
      </c>
      <c r="E161" s="19" t="s">
        <v>220</v>
      </c>
      <c r="F161" s="22">
        <v>33513</v>
      </c>
      <c r="G161" s="18">
        <v>27592</v>
      </c>
      <c r="I161" s="3" t="s">
        <v>114</v>
      </c>
      <c r="J161" s="1">
        <v>0.67769999999999997</v>
      </c>
      <c r="K161" s="4"/>
      <c r="L161" s="3" t="s">
        <v>12</v>
      </c>
      <c r="M161" s="14"/>
      <c r="N161" s="12">
        <v>26102</v>
      </c>
      <c r="P161" s="13"/>
    </row>
    <row r="162" spans="1:16" s="3" customFormat="1" ht="17.25" customHeight="1">
      <c r="A162" s="2" t="s">
        <v>19</v>
      </c>
      <c r="B162" s="2">
        <v>27</v>
      </c>
      <c r="C162" s="2" t="s">
        <v>10</v>
      </c>
      <c r="D162" s="7" t="s">
        <v>68</v>
      </c>
      <c r="E162" s="19" t="s">
        <v>210</v>
      </c>
      <c r="F162" s="22">
        <v>28855</v>
      </c>
      <c r="G162" s="18">
        <v>23082</v>
      </c>
      <c r="I162" s="3" t="s">
        <v>12</v>
      </c>
      <c r="J162" s="9">
        <v>0.98440000000000005</v>
      </c>
      <c r="K162" s="4"/>
      <c r="L162" s="3" t="s">
        <v>12</v>
      </c>
      <c r="M162" s="14"/>
      <c r="N162" s="12">
        <v>29878</v>
      </c>
      <c r="P162" s="13"/>
    </row>
    <row r="163" spans="1:16" ht="17.25" customHeight="1">
      <c r="A163" s="2" t="s">
        <v>19</v>
      </c>
      <c r="B163" s="2">
        <v>28</v>
      </c>
      <c r="C163" s="2" t="s">
        <v>10</v>
      </c>
      <c r="D163" s="7" t="s">
        <v>112</v>
      </c>
      <c r="E163" s="19" t="s">
        <v>210</v>
      </c>
      <c r="F163" s="22">
        <v>28264</v>
      </c>
      <c r="G163" s="18">
        <v>1000</v>
      </c>
      <c r="I163" s="3" t="s">
        <v>12</v>
      </c>
      <c r="J163" s="9">
        <v>0.98839999999999995</v>
      </c>
      <c r="L163" s="3" t="s">
        <v>12</v>
      </c>
      <c r="N163" s="12">
        <v>33442</v>
      </c>
    </row>
    <row r="164" spans="1:16" s="3" customFormat="1" ht="17.25" customHeight="1">
      <c r="A164" s="2" t="s">
        <v>19</v>
      </c>
      <c r="B164" s="2">
        <v>29</v>
      </c>
      <c r="C164" s="2" t="s">
        <v>10</v>
      </c>
      <c r="D164" s="4" t="s">
        <v>83</v>
      </c>
      <c r="E164" s="19" t="s">
        <v>219</v>
      </c>
      <c r="F164" s="22">
        <v>13050</v>
      </c>
      <c r="G164" s="18">
        <v>14899</v>
      </c>
      <c r="I164" s="2" t="s">
        <v>12</v>
      </c>
      <c r="J164" s="10">
        <v>0.99199999999999999</v>
      </c>
      <c r="K164" s="4"/>
      <c r="L164" s="3" t="s">
        <v>12</v>
      </c>
      <c r="M164" s="14"/>
      <c r="N164" s="12">
        <v>25555</v>
      </c>
      <c r="P164" s="13"/>
    </row>
    <row r="165" spans="1:16" s="3" customFormat="1" ht="17.25" customHeight="1">
      <c r="A165" s="2" t="s">
        <v>19</v>
      </c>
      <c r="B165" s="2">
        <v>29</v>
      </c>
      <c r="C165" s="2" t="s">
        <v>10</v>
      </c>
      <c r="D165" s="4" t="s">
        <v>83</v>
      </c>
      <c r="E165" s="19" t="s">
        <v>222</v>
      </c>
      <c r="F165" s="22">
        <v>530</v>
      </c>
      <c r="G165" s="18">
        <v>14899</v>
      </c>
      <c r="I165" s="2" t="s">
        <v>12</v>
      </c>
      <c r="J165" s="10">
        <v>0.99199999999999999</v>
      </c>
      <c r="K165" s="4"/>
      <c r="L165" s="3" t="s">
        <v>12</v>
      </c>
      <c r="M165" s="14"/>
      <c r="N165" s="12">
        <v>25555</v>
      </c>
      <c r="P165" s="13"/>
    </row>
    <row r="166" spans="1:16" s="3" customFormat="1" ht="17.25" customHeight="1">
      <c r="A166" s="2" t="s">
        <v>19</v>
      </c>
      <c r="B166" s="2">
        <v>29</v>
      </c>
      <c r="C166" s="2" t="s">
        <v>10</v>
      </c>
      <c r="D166" s="4" t="s">
        <v>83</v>
      </c>
      <c r="E166" s="19" t="s">
        <v>220</v>
      </c>
      <c r="F166" s="22">
        <v>9437</v>
      </c>
      <c r="G166" s="18">
        <v>14899</v>
      </c>
      <c r="I166" s="2" t="s">
        <v>12</v>
      </c>
      <c r="J166" s="10">
        <v>0.99199999999999999</v>
      </c>
      <c r="K166" s="4"/>
      <c r="L166" s="3" t="s">
        <v>12</v>
      </c>
      <c r="M166" s="14"/>
      <c r="N166" s="12">
        <v>25555</v>
      </c>
      <c r="P166" s="13"/>
    </row>
    <row r="167" spans="1:16" s="3" customFormat="1" ht="17.25" customHeight="1">
      <c r="A167" s="2" t="s">
        <v>19</v>
      </c>
      <c r="B167" s="2">
        <v>30</v>
      </c>
      <c r="C167" s="2" t="s">
        <v>10</v>
      </c>
      <c r="D167" s="4" t="s">
        <v>94</v>
      </c>
      <c r="E167" s="19" t="s">
        <v>219</v>
      </c>
      <c r="F167" s="22">
        <v>19955</v>
      </c>
      <c r="G167" s="18">
        <v>11849</v>
      </c>
      <c r="I167" s="2" t="s">
        <v>12</v>
      </c>
      <c r="J167" s="9">
        <v>0.99129999999999996</v>
      </c>
      <c r="K167" s="4"/>
      <c r="L167" s="3" t="s">
        <v>12</v>
      </c>
      <c r="M167" s="14"/>
      <c r="N167" s="12">
        <v>25286</v>
      </c>
      <c r="P167" s="13"/>
    </row>
    <row r="168" spans="1:16" s="3" customFormat="1" ht="17.25" customHeight="1">
      <c r="A168" s="2" t="s">
        <v>19</v>
      </c>
      <c r="B168" s="2">
        <v>30</v>
      </c>
      <c r="C168" s="2" t="s">
        <v>10</v>
      </c>
      <c r="D168" s="4" t="s">
        <v>94</v>
      </c>
      <c r="E168" s="19" t="s">
        <v>220</v>
      </c>
      <c r="F168" s="22">
        <v>2017</v>
      </c>
      <c r="G168" s="18">
        <v>11849</v>
      </c>
      <c r="I168" s="2" t="s">
        <v>12</v>
      </c>
      <c r="J168" s="9">
        <v>0.99129999999999996</v>
      </c>
      <c r="K168" s="4"/>
      <c r="L168" s="3" t="s">
        <v>12</v>
      </c>
      <c r="M168" s="14"/>
      <c r="N168" s="12">
        <v>25286</v>
      </c>
      <c r="P168" s="13"/>
    </row>
    <row r="169" spans="1:16" s="3" customFormat="1" ht="17.25" customHeight="1">
      <c r="A169" s="2" t="s">
        <v>19</v>
      </c>
      <c r="B169" s="2">
        <v>31</v>
      </c>
      <c r="C169" s="2" t="s">
        <v>24</v>
      </c>
      <c r="D169" s="4" t="s">
        <v>173</v>
      </c>
      <c r="E169" s="19" t="s">
        <v>212</v>
      </c>
      <c r="F169" s="22">
        <v>18622</v>
      </c>
      <c r="G169" s="18">
        <v>36871</v>
      </c>
      <c r="I169" s="2" t="s">
        <v>114</v>
      </c>
      <c r="J169" s="1">
        <v>0.7712</v>
      </c>
      <c r="K169" s="4"/>
      <c r="L169" s="3" t="s">
        <v>12</v>
      </c>
      <c r="M169" s="14"/>
      <c r="N169" s="12">
        <v>22414</v>
      </c>
      <c r="P169" s="13"/>
    </row>
    <row r="170" spans="1:16" s="3" customFormat="1" ht="17.25" customHeight="1">
      <c r="A170" s="2" t="s">
        <v>19</v>
      </c>
      <c r="B170" s="2">
        <v>32</v>
      </c>
      <c r="C170" s="2" t="s">
        <v>10</v>
      </c>
      <c r="D170" s="4" t="s">
        <v>65</v>
      </c>
      <c r="E170" s="19" t="s">
        <v>212</v>
      </c>
      <c r="F170" s="22">
        <v>24662</v>
      </c>
      <c r="G170" s="18">
        <v>24508</v>
      </c>
      <c r="I170" s="2" t="s">
        <v>12</v>
      </c>
      <c r="J170" s="9">
        <v>0.98950000000000005</v>
      </c>
      <c r="K170" s="4"/>
      <c r="L170" s="3" t="s">
        <v>12</v>
      </c>
      <c r="M170" s="14"/>
      <c r="N170" s="12">
        <v>24565</v>
      </c>
      <c r="P170" s="13"/>
    </row>
    <row r="171" spans="1:16" s="3" customFormat="1" ht="17.25" customHeight="1">
      <c r="A171" s="2" t="s">
        <v>19</v>
      </c>
      <c r="B171" s="2">
        <v>33</v>
      </c>
      <c r="C171" s="2" t="s">
        <v>10</v>
      </c>
      <c r="D171" s="4" t="s">
        <v>36</v>
      </c>
      <c r="E171" s="19" t="s">
        <v>212</v>
      </c>
      <c r="F171" s="22">
        <v>24153</v>
      </c>
      <c r="G171" s="18">
        <v>53009</v>
      </c>
      <c r="I171" s="2" t="s">
        <v>12</v>
      </c>
      <c r="J171" s="1">
        <v>0.9929</v>
      </c>
      <c r="K171" s="4"/>
      <c r="L171" s="3" t="s">
        <v>12</v>
      </c>
      <c r="M171" s="14"/>
      <c r="N171" s="12">
        <v>24892</v>
      </c>
      <c r="P171" s="13"/>
    </row>
    <row r="172" spans="1:16" ht="17.25" customHeight="1">
      <c r="A172" s="2" t="s">
        <v>19</v>
      </c>
      <c r="B172" s="2">
        <v>34</v>
      </c>
      <c r="C172" s="2" t="s">
        <v>10</v>
      </c>
      <c r="D172" s="4" t="s">
        <v>168</v>
      </c>
      <c r="E172" s="19" t="s">
        <v>212</v>
      </c>
      <c r="F172" s="22">
        <v>26481</v>
      </c>
      <c r="G172" s="18">
        <v>49497</v>
      </c>
      <c r="I172" s="3" t="s">
        <v>114</v>
      </c>
      <c r="J172" s="9">
        <v>0.62670000000000003</v>
      </c>
      <c r="L172" s="3" t="s">
        <v>12</v>
      </c>
      <c r="N172" s="12">
        <v>27754</v>
      </c>
    </row>
    <row r="173" spans="1:16" ht="17.25" customHeight="1">
      <c r="A173" s="2" t="s">
        <v>19</v>
      </c>
      <c r="B173" s="2">
        <v>35</v>
      </c>
      <c r="C173" s="2" t="s">
        <v>10</v>
      </c>
      <c r="D173" s="7" t="s">
        <v>98</v>
      </c>
      <c r="E173" s="19" t="s">
        <v>212</v>
      </c>
      <c r="F173" s="22">
        <v>11922</v>
      </c>
      <c r="G173" s="18">
        <v>10479</v>
      </c>
      <c r="I173" s="3" t="s">
        <v>12</v>
      </c>
      <c r="J173" s="9">
        <v>0.99009999999999998</v>
      </c>
      <c r="L173" s="3" t="s">
        <v>12</v>
      </c>
      <c r="N173" s="12">
        <v>29443</v>
      </c>
    </row>
    <row r="174" spans="1:16" ht="17.25" customHeight="1">
      <c r="A174" s="2" t="s">
        <v>19</v>
      </c>
      <c r="B174" s="2">
        <v>35</v>
      </c>
      <c r="C174" s="2" t="s">
        <v>10</v>
      </c>
      <c r="D174" s="7" t="s">
        <v>98</v>
      </c>
      <c r="E174" s="19" t="s">
        <v>210</v>
      </c>
      <c r="F174" s="22">
        <v>18351</v>
      </c>
      <c r="G174" s="18">
        <v>10479</v>
      </c>
      <c r="I174" s="3" t="s">
        <v>12</v>
      </c>
      <c r="J174" s="9">
        <v>0.99009999999999998</v>
      </c>
      <c r="L174" s="3" t="s">
        <v>12</v>
      </c>
      <c r="N174" s="12">
        <v>29443</v>
      </c>
    </row>
    <row r="175" spans="1:16" ht="17.25" customHeight="1">
      <c r="A175" s="2" t="s">
        <v>19</v>
      </c>
      <c r="B175" s="2">
        <v>36</v>
      </c>
      <c r="C175" s="2" t="s">
        <v>10</v>
      </c>
      <c r="D175" s="7" t="s">
        <v>33</v>
      </c>
      <c r="E175" s="19" t="s">
        <v>210</v>
      </c>
      <c r="F175" s="22">
        <v>1671</v>
      </c>
      <c r="G175" s="18">
        <v>60454</v>
      </c>
      <c r="I175" s="3" t="s">
        <v>12</v>
      </c>
      <c r="J175" s="9">
        <v>0.9869</v>
      </c>
      <c r="L175" s="3" t="s">
        <v>12</v>
      </c>
      <c r="N175" s="12">
        <v>28563</v>
      </c>
    </row>
    <row r="176" spans="1:16" ht="17.25" customHeight="1">
      <c r="A176" s="2" t="s">
        <v>19</v>
      </c>
      <c r="B176" s="2">
        <v>36</v>
      </c>
      <c r="C176" s="2" t="s">
        <v>10</v>
      </c>
      <c r="D176" s="7" t="s">
        <v>33</v>
      </c>
      <c r="E176" s="19" t="s">
        <v>212</v>
      </c>
      <c r="F176" s="22">
        <v>21573</v>
      </c>
      <c r="G176" s="18">
        <v>60454</v>
      </c>
      <c r="I176" s="3" t="s">
        <v>12</v>
      </c>
      <c r="J176" s="9">
        <v>0.9869</v>
      </c>
      <c r="L176" s="3" t="s">
        <v>12</v>
      </c>
      <c r="N176" s="12">
        <v>28563</v>
      </c>
    </row>
    <row r="177" spans="1:16" s="3" customFormat="1" ht="17.25" customHeight="1">
      <c r="A177" s="2" t="s">
        <v>19</v>
      </c>
      <c r="B177" s="2">
        <v>37</v>
      </c>
      <c r="C177" s="2" t="s">
        <v>10</v>
      </c>
      <c r="D177" s="4" t="s">
        <v>201</v>
      </c>
      <c r="E177" s="19" t="s">
        <v>212</v>
      </c>
      <c r="F177" s="22">
        <v>23573</v>
      </c>
      <c r="G177" s="18">
        <v>24377</v>
      </c>
      <c r="I177" s="2" t="s">
        <v>114</v>
      </c>
      <c r="J177" s="1">
        <v>0.69630000000000003</v>
      </c>
      <c r="K177" s="4"/>
      <c r="L177" s="3" t="s">
        <v>114</v>
      </c>
      <c r="M177" s="15">
        <v>2177</v>
      </c>
      <c r="N177" s="12">
        <v>32961</v>
      </c>
      <c r="O177" s="5">
        <f>M177/N177</f>
        <v>6.604775340553988E-2</v>
      </c>
      <c r="P177" s="13">
        <v>0.65500000000000003</v>
      </c>
    </row>
    <row r="178" spans="1:16" s="3" customFormat="1" ht="17.25" customHeight="1">
      <c r="A178" s="2" t="s">
        <v>19</v>
      </c>
      <c r="B178" s="2">
        <v>38</v>
      </c>
      <c r="C178" s="2" t="s">
        <v>10</v>
      </c>
      <c r="D178" s="4" t="s">
        <v>154</v>
      </c>
      <c r="E178" s="19" t="s">
        <v>212</v>
      </c>
      <c r="F178" s="22">
        <v>24991</v>
      </c>
      <c r="G178" s="18">
        <v>25125</v>
      </c>
      <c r="I178" s="2" t="s">
        <v>12</v>
      </c>
      <c r="J178" s="1">
        <v>0.9879</v>
      </c>
      <c r="K178" s="4"/>
      <c r="L178" s="3" t="s">
        <v>114</v>
      </c>
      <c r="M178" s="15">
        <v>3527</v>
      </c>
      <c r="N178" s="12">
        <v>28272</v>
      </c>
      <c r="O178" s="5">
        <f>M178/N178</f>
        <v>0.1247524052065648</v>
      </c>
      <c r="P178" s="13">
        <v>0.57669999999999999</v>
      </c>
    </row>
    <row r="179" spans="1:16" s="3" customFormat="1" ht="17.25" customHeight="1">
      <c r="A179" s="2" t="s">
        <v>19</v>
      </c>
      <c r="B179" s="2">
        <v>39</v>
      </c>
      <c r="C179" s="2" t="s">
        <v>10</v>
      </c>
      <c r="D179" s="4" t="s">
        <v>190</v>
      </c>
      <c r="E179" s="19" t="s">
        <v>224</v>
      </c>
      <c r="F179" s="22">
        <v>13159</v>
      </c>
      <c r="G179" s="18">
        <v>60400</v>
      </c>
      <c r="I179" s="2" t="s">
        <v>114</v>
      </c>
      <c r="J179" s="1">
        <v>0.72489999999999999</v>
      </c>
      <c r="K179" s="4"/>
      <c r="L179" s="3" t="s">
        <v>114</v>
      </c>
      <c r="M179" s="15">
        <v>4774</v>
      </c>
      <c r="N179" s="12">
        <v>26547</v>
      </c>
      <c r="O179" s="5">
        <f>M179/N179</f>
        <v>0.17983199608241987</v>
      </c>
      <c r="P179" s="13">
        <v>0.56830000000000003</v>
      </c>
    </row>
    <row r="180" spans="1:16" s="3" customFormat="1" ht="17.25" customHeight="1">
      <c r="A180" s="2" t="s">
        <v>19</v>
      </c>
      <c r="B180" s="2">
        <v>39</v>
      </c>
      <c r="C180" s="2" t="s">
        <v>10</v>
      </c>
      <c r="D180" s="4" t="s">
        <v>190</v>
      </c>
      <c r="E180" s="19" t="s">
        <v>217</v>
      </c>
      <c r="F180" s="22">
        <v>10097</v>
      </c>
      <c r="G180" s="18">
        <v>60400</v>
      </c>
      <c r="I180" s="2" t="s">
        <v>114</v>
      </c>
      <c r="J180" s="1">
        <v>0.72489999999999999</v>
      </c>
      <c r="K180" s="4"/>
      <c r="L180" s="3" t="s">
        <v>114</v>
      </c>
      <c r="M180" s="15">
        <v>4774</v>
      </c>
      <c r="N180" s="12">
        <v>26547</v>
      </c>
      <c r="O180" s="5">
        <f>M180/N180</f>
        <v>0.17983199608241987</v>
      </c>
      <c r="P180" s="13">
        <v>0.56830000000000003</v>
      </c>
    </row>
    <row r="181" spans="1:16" s="3" customFormat="1" ht="17.25" customHeight="1">
      <c r="A181" s="2" t="s">
        <v>19</v>
      </c>
      <c r="B181" s="2">
        <v>40</v>
      </c>
      <c r="C181" s="2" t="s">
        <v>10</v>
      </c>
      <c r="D181" s="4" t="s">
        <v>200</v>
      </c>
      <c r="E181" s="19" t="s">
        <v>225</v>
      </c>
      <c r="F181" s="22">
        <v>23935</v>
      </c>
      <c r="G181" s="18">
        <v>29265</v>
      </c>
      <c r="I181" s="2" t="s">
        <v>114</v>
      </c>
      <c r="J181" s="1">
        <v>0.58699999999999997</v>
      </c>
      <c r="K181" s="4"/>
      <c r="L181" s="3" t="s">
        <v>114</v>
      </c>
      <c r="M181" s="15">
        <v>2436</v>
      </c>
      <c r="N181" s="12">
        <v>26911</v>
      </c>
      <c r="O181" s="5">
        <f>M181/N181</f>
        <v>9.0520604957080752E-2</v>
      </c>
      <c r="P181" s="13">
        <v>0.72819999999999996</v>
      </c>
    </row>
    <row r="182" spans="1:16" ht="17.25" customHeight="1">
      <c r="A182" s="2" t="s">
        <v>19</v>
      </c>
      <c r="B182" s="2">
        <v>41</v>
      </c>
      <c r="C182" s="2" t="s">
        <v>24</v>
      </c>
      <c r="D182" s="7" t="s">
        <v>108</v>
      </c>
      <c r="E182" s="19" t="s">
        <v>222</v>
      </c>
      <c r="F182" s="22">
        <v>5702</v>
      </c>
      <c r="G182" s="18">
        <v>5300</v>
      </c>
      <c r="I182" s="3" t="s">
        <v>12</v>
      </c>
      <c r="J182" s="9">
        <v>0.99199999999999999</v>
      </c>
      <c r="K182" s="3"/>
      <c r="L182" s="3" t="s">
        <v>12</v>
      </c>
      <c r="N182" s="12">
        <v>23772</v>
      </c>
    </row>
    <row r="183" spans="1:16" ht="17.25" customHeight="1">
      <c r="A183" s="2" t="s">
        <v>19</v>
      </c>
      <c r="B183" s="2">
        <v>41</v>
      </c>
      <c r="C183" s="2" t="s">
        <v>24</v>
      </c>
      <c r="D183" s="7" t="s">
        <v>108</v>
      </c>
      <c r="E183" s="19" t="s">
        <v>223</v>
      </c>
      <c r="F183" s="22">
        <v>16054</v>
      </c>
      <c r="G183" s="18">
        <v>5300</v>
      </c>
      <c r="I183" s="3" t="s">
        <v>12</v>
      </c>
      <c r="J183" s="9">
        <v>0.99199999999999999</v>
      </c>
      <c r="K183" s="3"/>
      <c r="L183" s="3" t="s">
        <v>12</v>
      </c>
      <c r="N183" s="12">
        <v>23772</v>
      </c>
    </row>
    <row r="184" spans="1:16" ht="17.25" customHeight="1">
      <c r="A184" s="2" t="s">
        <v>19</v>
      </c>
      <c r="B184" s="2">
        <v>41</v>
      </c>
      <c r="C184" s="2" t="s">
        <v>24</v>
      </c>
      <c r="D184" s="7" t="s">
        <v>108</v>
      </c>
      <c r="E184" s="19" t="s">
        <v>226</v>
      </c>
      <c r="F184" s="22">
        <v>3879</v>
      </c>
      <c r="G184" s="18">
        <v>5300</v>
      </c>
      <c r="I184" s="3" t="s">
        <v>12</v>
      </c>
      <c r="J184" s="9">
        <v>0.99199999999999999</v>
      </c>
      <c r="K184" s="3"/>
      <c r="L184" s="3" t="s">
        <v>12</v>
      </c>
      <c r="N184" s="12">
        <v>23772</v>
      </c>
    </row>
    <row r="185" spans="1:16" s="3" customFormat="1" ht="17.25" customHeight="1">
      <c r="A185" s="2" t="s">
        <v>19</v>
      </c>
      <c r="B185" s="2">
        <v>42</v>
      </c>
      <c r="C185" s="2" t="s">
        <v>24</v>
      </c>
      <c r="D185" s="4" t="s">
        <v>172</v>
      </c>
      <c r="E185" s="19" t="s">
        <v>213</v>
      </c>
      <c r="F185" s="22">
        <v>4763</v>
      </c>
      <c r="G185" s="18">
        <v>40148</v>
      </c>
      <c r="I185" s="2" t="s">
        <v>114</v>
      </c>
      <c r="J185" s="1">
        <v>0.54520000000000002</v>
      </c>
      <c r="K185" s="4"/>
      <c r="L185" s="3" t="s">
        <v>12</v>
      </c>
      <c r="M185" s="14"/>
      <c r="N185" s="12">
        <v>24024</v>
      </c>
      <c r="P185" s="13"/>
    </row>
    <row r="186" spans="1:16" s="3" customFormat="1" ht="17.25" customHeight="1">
      <c r="A186" s="2" t="s">
        <v>19</v>
      </c>
      <c r="B186" s="2">
        <v>42</v>
      </c>
      <c r="C186" s="2" t="s">
        <v>24</v>
      </c>
      <c r="D186" s="4" t="s">
        <v>172</v>
      </c>
      <c r="E186" s="19" t="s">
        <v>218</v>
      </c>
      <c r="F186" s="22">
        <v>17673</v>
      </c>
      <c r="G186" s="18">
        <v>40148</v>
      </c>
      <c r="I186" s="2" t="s">
        <v>114</v>
      </c>
      <c r="J186" s="1">
        <v>0.54520000000000002</v>
      </c>
      <c r="K186" s="4"/>
      <c r="L186" s="3" t="s">
        <v>12</v>
      </c>
      <c r="M186" s="14"/>
      <c r="N186" s="12">
        <v>24024</v>
      </c>
      <c r="P186" s="13"/>
    </row>
    <row r="187" spans="1:16" s="3" customFormat="1" ht="17.25" customHeight="1">
      <c r="A187" s="2" t="s">
        <v>19</v>
      </c>
      <c r="B187" s="2">
        <v>43</v>
      </c>
      <c r="C187" s="2" t="s">
        <v>10</v>
      </c>
      <c r="D187" s="4" t="s">
        <v>59</v>
      </c>
      <c r="E187" s="19" t="s">
        <v>222</v>
      </c>
      <c r="F187" s="22">
        <v>15134</v>
      </c>
      <c r="G187" s="18">
        <v>26824</v>
      </c>
      <c r="I187" s="2" t="s">
        <v>12</v>
      </c>
      <c r="J187" s="9">
        <v>0.99150000000000005</v>
      </c>
      <c r="K187" s="4"/>
      <c r="L187" s="3" t="s">
        <v>12</v>
      </c>
      <c r="M187" s="14"/>
      <c r="N187" s="12">
        <v>28807</v>
      </c>
      <c r="P187" s="13"/>
    </row>
    <row r="188" spans="1:16" s="3" customFormat="1" ht="17.25" customHeight="1">
      <c r="A188" s="2" t="s">
        <v>19</v>
      </c>
      <c r="B188" s="2">
        <v>43</v>
      </c>
      <c r="C188" s="2" t="s">
        <v>10</v>
      </c>
      <c r="D188" s="4" t="s">
        <v>59</v>
      </c>
      <c r="E188" s="19" t="s">
        <v>220</v>
      </c>
      <c r="F188" s="22">
        <v>8264</v>
      </c>
      <c r="G188" s="18">
        <v>26824</v>
      </c>
      <c r="I188" s="2" t="s">
        <v>12</v>
      </c>
      <c r="J188" s="9">
        <v>0.99150000000000005</v>
      </c>
      <c r="K188" s="4"/>
      <c r="L188" s="3" t="s">
        <v>12</v>
      </c>
      <c r="M188" s="14"/>
      <c r="N188" s="12">
        <v>28807</v>
      </c>
      <c r="P188" s="13"/>
    </row>
    <row r="189" spans="1:16" s="3" customFormat="1" ht="17.25" customHeight="1">
      <c r="A189" s="2" t="s">
        <v>19</v>
      </c>
      <c r="B189" s="2">
        <v>44</v>
      </c>
      <c r="C189" s="2" t="s">
        <v>24</v>
      </c>
      <c r="D189" s="4" t="s">
        <v>111</v>
      </c>
      <c r="E189" s="19" t="s">
        <v>221</v>
      </c>
      <c r="F189" s="22">
        <v>22690</v>
      </c>
      <c r="G189" s="18">
        <v>4950</v>
      </c>
      <c r="I189" s="2" t="s">
        <v>12</v>
      </c>
      <c r="J189" s="9">
        <v>0.98260000000000003</v>
      </c>
      <c r="K189" s="4"/>
      <c r="L189" s="3" t="s">
        <v>12</v>
      </c>
      <c r="M189" s="14"/>
      <c r="N189" s="12">
        <v>26131</v>
      </c>
      <c r="P189" s="13"/>
    </row>
    <row r="190" spans="1:16" s="3" customFormat="1" ht="17.25" customHeight="1">
      <c r="A190" s="2" t="s">
        <v>19</v>
      </c>
      <c r="B190" s="2">
        <v>45</v>
      </c>
      <c r="C190" s="2" t="s">
        <v>10</v>
      </c>
      <c r="D190" s="4" t="s">
        <v>176</v>
      </c>
      <c r="E190" s="19" t="s">
        <v>221</v>
      </c>
      <c r="F190" s="22">
        <v>29236</v>
      </c>
      <c r="G190" s="18">
        <v>28588</v>
      </c>
      <c r="I190" s="2" t="s">
        <v>114</v>
      </c>
      <c r="J190" s="1">
        <v>0.65669999999999995</v>
      </c>
      <c r="K190" s="4"/>
      <c r="L190" s="3" t="s">
        <v>12</v>
      </c>
      <c r="M190" s="14"/>
      <c r="N190" s="12">
        <v>37569</v>
      </c>
      <c r="P190" s="13"/>
    </row>
    <row r="191" spans="1:16" s="3" customFormat="1" ht="17.25" customHeight="1">
      <c r="A191" s="2" t="s">
        <v>19</v>
      </c>
      <c r="B191" s="2">
        <v>45</v>
      </c>
      <c r="C191" s="2" t="s">
        <v>10</v>
      </c>
      <c r="D191" s="4" t="s">
        <v>176</v>
      </c>
      <c r="E191" s="19" t="s">
        <v>220</v>
      </c>
      <c r="F191" s="22">
        <v>7844</v>
      </c>
      <c r="G191" s="18">
        <v>28588</v>
      </c>
      <c r="I191" s="2" t="s">
        <v>114</v>
      </c>
      <c r="J191" s="1">
        <v>0.65669999999999995</v>
      </c>
      <c r="K191" s="4"/>
      <c r="L191" s="3" t="s">
        <v>12</v>
      </c>
      <c r="M191" s="14"/>
      <c r="N191" s="12">
        <v>37569</v>
      </c>
      <c r="P191" s="13"/>
    </row>
    <row r="192" spans="1:16" s="3" customFormat="1" ht="17.25" customHeight="1">
      <c r="A192" s="2" t="s">
        <v>19</v>
      </c>
      <c r="B192" s="2">
        <v>46</v>
      </c>
      <c r="C192" s="2" t="s">
        <v>10</v>
      </c>
      <c r="D192" s="4" t="s">
        <v>51</v>
      </c>
      <c r="E192" s="19" t="s">
        <v>220</v>
      </c>
      <c r="F192" s="22">
        <v>28164</v>
      </c>
      <c r="G192" s="18">
        <v>38355</v>
      </c>
      <c r="I192" s="2" t="s">
        <v>12</v>
      </c>
      <c r="J192" s="1">
        <v>0.98440000000000005</v>
      </c>
      <c r="K192" s="4"/>
      <c r="L192" s="3" t="s">
        <v>12</v>
      </c>
      <c r="M192" s="14"/>
      <c r="N192" s="12">
        <v>30794</v>
      </c>
      <c r="P192" s="13"/>
    </row>
    <row r="193" spans="1:16" ht="17.25" customHeight="1">
      <c r="A193" s="2" t="s">
        <v>19</v>
      </c>
      <c r="B193" s="2">
        <v>47</v>
      </c>
      <c r="C193" s="2" t="s">
        <v>10</v>
      </c>
      <c r="D193" s="4" t="s">
        <v>34</v>
      </c>
      <c r="E193" s="19" t="s">
        <v>220</v>
      </c>
      <c r="F193" s="22">
        <v>27389</v>
      </c>
      <c r="G193" s="18">
        <v>57864</v>
      </c>
      <c r="I193" s="3" t="s">
        <v>35</v>
      </c>
      <c r="J193" s="9">
        <v>0.83320000000000005</v>
      </c>
      <c r="L193" s="3" t="s">
        <v>12</v>
      </c>
      <c r="N193" s="12">
        <v>30038</v>
      </c>
    </row>
    <row r="194" spans="1:16" ht="17.25" customHeight="1">
      <c r="A194" s="2" t="s">
        <v>19</v>
      </c>
      <c r="B194" s="2">
        <v>48</v>
      </c>
      <c r="C194" s="2" t="s">
        <v>10</v>
      </c>
      <c r="D194" s="4" t="s">
        <v>75</v>
      </c>
      <c r="E194" s="19" t="s">
        <v>220</v>
      </c>
      <c r="F194" s="22">
        <v>31261</v>
      </c>
      <c r="G194" s="18">
        <v>17269</v>
      </c>
      <c r="I194" s="3" t="s">
        <v>12</v>
      </c>
      <c r="J194" s="1">
        <v>0.98609999999999998</v>
      </c>
      <c r="L194" s="3" t="s">
        <v>12</v>
      </c>
      <c r="N194" s="12">
        <v>45824</v>
      </c>
    </row>
    <row r="195" spans="1:16" ht="17.25" customHeight="1">
      <c r="A195" s="2" t="s">
        <v>19</v>
      </c>
      <c r="B195" s="2">
        <v>49</v>
      </c>
      <c r="C195" s="2" t="s">
        <v>24</v>
      </c>
      <c r="D195" s="4" t="s">
        <v>90</v>
      </c>
      <c r="E195" s="19" t="s">
        <v>220</v>
      </c>
      <c r="F195" s="22">
        <v>24083</v>
      </c>
      <c r="G195" s="18">
        <v>12671</v>
      </c>
      <c r="I195" s="3" t="s">
        <v>12</v>
      </c>
      <c r="J195" s="9">
        <v>0.98409999999999997</v>
      </c>
      <c r="L195" s="3" t="s">
        <v>12</v>
      </c>
      <c r="N195" s="12">
        <v>28449</v>
      </c>
    </row>
    <row r="196" spans="1:16" ht="17.25" customHeight="1">
      <c r="A196" s="2" t="s">
        <v>19</v>
      </c>
      <c r="B196" s="2">
        <v>50</v>
      </c>
      <c r="C196" s="2" t="s">
        <v>24</v>
      </c>
      <c r="D196" s="4" t="s">
        <v>146</v>
      </c>
      <c r="E196" s="19" t="s">
        <v>227</v>
      </c>
      <c r="F196" s="22">
        <v>2953</v>
      </c>
      <c r="G196" s="18">
        <v>39230</v>
      </c>
      <c r="I196" s="3" t="s">
        <v>12</v>
      </c>
      <c r="J196" s="1">
        <v>0.99429999999999996</v>
      </c>
      <c r="K196" s="3"/>
      <c r="L196" s="3" t="s">
        <v>114</v>
      </c>
      <c r="M196" s="15">
        <v>5215</v>
      </c>
      <c r="N196" s="12">
        <v>25626</v>
      </c>
      <c r="O196" s="5">
        <f>M196/N196</f>
        <v>0.20350425349254664</v>
      </c>
      <c r="P196" s="13" t="s">
        <v>147</v>
      </c>
    </row>
    <row r="197" spans="1:16" ht="17.25" customHeight="1">
      <c r="A197" s="2" t="s">
        <v>19</v>
      </c>
      <c r="B197" s="2">
        <v>50</v>
      </c>
      <c r="C197" s="2" t="s">
        <v>24</v>
      </c>
      <c r="D197" s="4" t="s">
        <v>146</v>
      </c>
      <c r="E197" s="19" t="s">
        <v>236</v>
      </c>
      <c r="F197" s="22">
        <v>12241</v>
      </c>
      <c r="G197" s="18">
        <v>39230</v>
      </c>
      <c r="I197" s="3" t="s">
        <v>12</v>
      </c>
      <c r="J197" s="1">
        <v>0.99429999999999996</v>
      </c>
      <c r="K197" s="3"/>
      <c r="L197" s="3" t="s">
        <v>114</v>
      </c>
      <c r="M197" s="15">
        <v>5215</v>
      </c>
      <c r="N197" s="12">
        <v>25626</v>
      </c>
      <c r="O197" s="5">
        <f>M197/N197</f>
        <v>0.20350425349254664</v>
      </c>
      <c r="P197" s="13" t="s">
        <v>147</v>
      </c>
    </row>
    <row r="198" spans="1:16" ht="17.25" customHeight="1">
      <c r="A198" s="2" t="s">
        <v>19</v>
      </c>
      <c r="B198" s="2">
        <v>50</v>
      </c>
      <c r="C198" s="2" t="s">
        <v>24</v>
      </c>
      <c r="D198" s="4" t="s">
        <v>146</v>
      </c>
      <c r="E198" s="19" t="s">
        <v>242</v>
      </c>
      <c r="F198" s="22">
        <v>7708</v>
      </c>
      <c r="G198" s="18">
        <v>39230</v>
      </c>
      <c r="I198" s="3" t="s">
        <v>12</v>
      </c>
      <c r="J198" s="1">
        <v>0.99429999999999996</v>
      </c>
      <c r="K198" s="3"/>
      <c r="L198" s="3" t="s">
        <v>114</v>
      </c>
      <c r="M198" s="15">
        <v>5215</v>
      </c>
      <c r="N198" s="12">
        <v>25626</v>
      </c>
      <c r="O198" s="5">
        <f>M198/N198</f>
        <v>0.20350425349254664</v>
      </c>
      <c r="P198" s="13" t="s">
        <v>147</v>
      </c>
    </row>
    <row r="199" spans="1:16" s="3" customFormat="1" ht="17.25" customHeight="1">
      <c r="A199" s="2" t="s">
        <v>19</v>
      </c>
      <c r="B199" s="2">
        <v>51</v>
      </c>
      <c r="C199" s="2" t="s">
        <v>24</v>
      </c>
      <c r="D199" s="4" t="s">
        <v>80</v>
      </c>
      <c r="E199" s="19" t="s">
        <v>242</v>
      </c>
      <c r="F199" s="22">
        <v>24517</v>
      </c>
      <c r="G199" s="18">
        <v>15349</v>
      </c>
      <c r="I199" s="2" t="s">
        <v>12</v>
      </c>
      <c r="J199" s="9">
        <v>0.99519999999999997</v>
      </c>
      <c r="K199" s="4"/>
      <c r="L199" s="3" t="s">
        <v>12</v>
      </c>
      <c r="M199" s="14"/>
      <c r="N199" s="12">
        <v>23424</v>
      </c>
      <c r="P199" s="13"/>
    </row>
    <row r="200" spans="1:16" s="3" customFormat="1" ht="17.25" customHeight="1">
      <c r="A200" s="2" t="s">
        <v>19</v>
      </c>
      <c r="B200" s="2">
        <v>52</v>
      </c>
      <c r="C200" s="2" t="s">
        <v>24</v>
      </c>
      <c r="D200" s="4" t="s">
        <v>72</v>
      </c>
      <c r="E200" s="19" t="s">
        <v>227</v>
      </c>
      <c r="F200" s="22">
        <v>27315</v>
      </c>
      <c r="G200" s="18">
        <v>21061</v>
      </c>
      <c r="I200" s="3" t="s">
        <v>12</v>
      </c>
      <c r="J200" s="1">
        <v>0.98509999999999998</v>
      </c>
      <c r="K200" s="4"/>
      <c r="L200" s="3" t="s">
        <v>12</v>
      </c>
      <c r="M200" s="14"/>
      <c r="N200" s="12">
        <v>26668</v>
      </c>
      <c r="P200" s="13"/>
    </row>
    <row r="201" spans="1:16" s="3" customFormat="1" ht="17.25" customHeight="1">
      <c r="A201" s="2" t="s">
        <v>19</v>
      </c>
      <c r="B201" s="2">
        <v>53</v>
      </c>
      <c r="C201" s="2" t="s">
        <v>10</v>
      </c>
      <c r="D201" s="4" t="s">
        <v>174</v>
      </c>
      <c r="E201" s="19" t="s">
        <v>231</v>
      </c>
      <c r="F201" s="22">
        <v>18650</v>
      </c>
      <c r="G201" s="18">
        <v>36214</v>
      </c>
      <c r="I201" s="3" t="s">
        <v>114</v>
      </c>
      <c r="J201" s="9">
        <v>0.61439999999999995</v>
      </c>
      <c r="K201" s="4"/>
      <c r="L201" s="3" t="s">
        <v>12</v>
      </c>
      <c r="M201" s="14"/>
      <c r="N201" s="12">
        <v>25861</v>
      </c>
      <c r="P201" s="13"/>
    </row>
    <row r="202" spans="1:16" s="3" customFormat="1" ht="17.25" customHeight="1">
      <c r="A202" s="2" t="s">
        <v>19</v>
      </c>
      <c r="B202" s="2">
        <v>53</v>
      </c>
      <c r="C202" s="2" t="s">
        <v>10</v>
      </c>
      <c r="D202" s="4" t="s">
        <v>174</v>
      </c>
      <c r="E202" s="19" t="s">
        <v>221</v>
      </c>
      <c r="F202" s="22">
        <v>1875</v>
      </c>
      <c r="G202" s="18">
        <v>36214</v>
      </c>
      <c r="I202" s="3" t="s">
        <v>114</v>
      </c>
      <c r="J202" s="9">
        <v>0.61439999999999995</v>
      </c>
      <c r="K202" s="4"/>
      <c r="L202" s="3" t="s">
        <v>12</v>
      </c>
      <c r="M202" s="14"/>
      <c r="N202" s="12">
        <v>25861</v>
      </c>
      <c r="P202" s="13"/>
    </row>
    <row r="203" spans="1:16" s="3" customFormat="1" ht="17.25" customHeight="1">
      <c r="A203" s="2" t="s">
        <v>19</v>
      </c>
      <c r="B203" s="2">
        <v>54</v>
      </c>
      <c r="C203" s="2" t="s">
        <v>24</v>
      </c>
      <c r="D203" s="4" t="s">
        <v>170</v>
      </c>
      <c r="E203" s="19" t="s">
        <v>231</v>
      </c>
      <c r="F203" s="22">
        <v>4155</v>
      </c>
      <c r="G203" s="18">
        <v>41427</v>
      </c>
      <c r="I203" s="2" t="s">
        <v>114</v>
      </c>
      <c r="J203" s="1">
        <v>0.65869999999999995</v>
      </c>
      <c r="K203" s="4"/>
      <c r="L203" s="3" t="s">
        <v>12</v>
      </c>
      <c r="M203" s="14"/>
      <c r="N203" s="12">
        <v>25073</v>
      </c>
      <c r="P203" s="13"/>
    </row>
    <row r="204" spans="1:16" s="3" customFormat="1" ht="17.25" customHeight="1">
      <c r="A204" s="2" t="s">
        <v>19</v>
      </c>
      <c r="B204" s="2">
        <v>54</v>
      </c>
      <c r="C204" s="2" t="s">
        <v>24</v>
      </c>
      <c r="D204" s="4" t="s">
        <v>170</v>
      </c>
      <c r="E204" s="19" t="s">
        <v>235</v>
      </c>
      <c r="F204" s="22">
        <v>2575</v>
      </c>
      <c r="G204" s="18">
        <v>41427</v>
      </c>
      <c r="I204" s="2" t="s">
        <v>114</v>
      </c>
      <c r="J204" s="1">
        <v>0.65869999999999995</v>
      </c>
      <c r="K204" s="4"/>
      <c r="L204" s="3" t="s">
        <v>12</v>
      </c>
      <c r="M204" s="14"/>
      <c r="N204" s="12">
        <v>25073</v>
      </c>
      <c r="P204" s="13"/>
    </row>
    <row r="205" spans="1:16" s="3" customFormat="1" ht="17.25" customHeight="1">
      <c r="A205" s="2" t="s">
        <v>19</v>
      </c>
      <c r="B205" s="2">
        <v>54</v>
      </c>
      <c r="C205" s="2" t="s">
        <v>24</v>
      </c>
      <c r="D205" s="4" t="s">
        <v>170</v>
      </c>
      <c r="E205" s="19" t="s">
        <v>237</v>
      </c>
      <c r="F205" s="22">
        <v>16894</v>
      </c>
      <c r="G205" s="18">
        <v>41427</v>
      </c>
      <c r="I205" s="2" t="s">
        <v>114</v>
      </c>
      <c r="J205" s="1">
        <v>0.65869999999999995</v>
      </c>
      <c r="K205" s="4"/>
      <c r="L205" s="3" t="s">
        <v>12</v>
      </c>
      <c r="M205" s="14"/>
      <c r="N205" s="12">
        <v>25073</v>
      </c>
      <c r="P205" s="13"/>
    </row>
    <row r="206" spans="1:16" s="3" customFormat="1" ht="17.25" customHeight="1">
      <c r="A206" s="2" t="s">
        <v>19</v>
      </c>
      <c r="B206" s="8">
        <v>55</v>
      </c>
      <c r="C206" s="8" t="s">
        <v>24</v>
      </c>
      <c r="D206" s="4" t="s">
        <v>67</v>
      </c>
      <c r="E206" s="65" t="s">
        <v>235</v>
      </c>
      <c r="F206" s="23">
        <v>880</v>
      </c>
      <c r="G206" s="18">
        <v>23849</v>
      </c>
      <c r="I206" s="16" t="s">
        <v>12</v>
      </c>
      <c r="J206" s="11">
        <v>0.98229999999999995</v>
      </c>
      <c r="K206" s="17"/>
      <c r="L206" s="16" t="s">
        <v>12</v>
      </c>
      <c r="M206" s="14"/>
      <c r="N206" s="12">
        <v>24993</v>
      </c>
      <c r="O206" s="17"/>
      <c r="P206" s="13"/>
    </row>
    <row r="207" spans="1:16" s="3" customFormat="1" ht="17.25" customHeight="1">
      <c r="A207" s="2" t="s">
        <v>19</v>
      </c>
      <c r="B207" s="8">
        <v>55</v>
      </c>
      <c r="C207" s="8" t="s">
        <v>24</v>
      </c>
      <c r="D207" s="4" t="s">
        <v>67</v>
      </c>
      <c r="E207" s="65" t="s">
        <v>232</v>
      </c>
      <c r="F207" s="23">
        <v>18205</v>
      </c>
      <c r="G207" s="18">
        <v>23849</v>
      </c>
      <c r="I207" s="16" t="s">
        <v>12</v>
      </c>
      <c r="J207" s="11">
        <v>0.98229999999999995</v>
      </c>
      <c r="K207" s="17"/>
      <c r="L207" s="16" t="s">
        <v>12</v>
      </c>
      <c r="M207" s="14"/>
      <c r="N207" s="12">
        <v>24993</v>
      </c>
      <c r="O207" s="17"/>
      <c r="P207" s="13"/>
    </row>
    <row r="208" spans="1:16" s="3" customFormat="1" ht="17.25" customHeight="1">
      <c r="A208" s="2" t="s">
        <v>19</v>
      </c>
      <c r="B208" s="8">
        <v>55</v>
      </c>
      <c r="C208" s="8" t="s">
        <v>24</v>
      </c>
      <c r="D208" s="4" t="s">
        <v>67</v>
      </c>
      <c r="E208" s="65" t="s">
        <v>233</v>
      </c>
      <c r="F208" s="23">
        <v>1533</v>
      </c>
      <c r="G208" s="18">
        <v>23849</v>
      </c>
      <c r="I208" s="16" t="s">
        <v>12</v>
      </c>
      <c r="J208" s="11">
        <v>0.98229999999999995</v>
      </c>
      <c r="K208" s="17"/>
      <c r="L208" s="16" t="s">
        <v>12</v>
      </c>
      <c r="M208" s="14"/>
      <c r="N208" s="12">
        <v>24993</v>
      </c>
      <c r="O208" s="17"/>
      <c r="P208" s="13"/>
    </row>
    <row r="209" spans="1:16" s="3" customFormat="1" ht="17.25" customHeight="1">
      <c r="A209" s="2" t="s">
        <v>19</v>
      </c>
      <c r="B209" s="8">
        <v>55</v>
      </c>
      <c r="C209" s="8" t="s">
        <v>24</v>
      </c>
      <c r="D209" s="4" t="s">
        <v>67</v>
      </c>
      <c r="E209" s="65" t="s">
        <v>237</v>
      </c>
      <c r="F209" s="23">
        <v>2016</v>
      </c>
      <c r="G209" s="18">
        <v>23849</v>
      </c>
      <c r="I209" s="16" t="s">
        <v>12</v>
      </c>
      <c r="J209" s="11">
        <v>0.98229999999999995</v>
      </c>
      <c r="K209" s="17"/>
      <c r="L209" s="16" t="s">
        <v>12</v>
      </c>
      <c r="M209" s="14"/>
      <c r="N209" s="12">
        <v>24993</v>
      </c>
      <c r="O209" s="17"/>
      <c r="P209" s="13"/>
    </row>
    <row r="210" spans="1:16" s="6" customFormat="1" ht="17.25" customHeight="1">
      <c r="A210" s="2" t="s">
        <v>19</v>
      </c>
      <c r="B210" s="8">
        <v>56</v>
      </c>
      <c r="C210" s="8" t="s">
        <v>10</v>
      </c>
      <c r="D210" s="4" t="s">
        <v>58</v>
      </c>
      <c r="E210" s="65" t="s">
        <v>233</v>
      </c>
      <c r="F210" s="23">
        <v>30870</v>
      </c>
      <c r="G210" s="18">
        <v>29164</v>
      </c>
      <c r="I210" s="16" t="s">
        <v>12</v>
      </c>
      <c r="J210" s="11">
        <v>0.99209999999999998</v>
      </c>
      <c r="K210" s="4"/>
      <c r="L210" s="16" t="s">
        <v>12</v>
      </c>
      <c r="M210" s="14"/>
      <c r="N210" s="12">
        <v>24305</v>
      </c>
      <c r="O210" s="17"/>
      <c r="P210" s="13"/>
    </row>
    <row r="211" spans="1:16" ht="17.25" customHeight="1">
      <c r="A211" s="2" t="s">
        <v>19</v>
      </c>
      <c r="B211" s="8">
        <v>57</v>
      </c>
      <c r="C211" s="8" t="s">
        <v>24</v>
      </c>
      <c r="D211" s="4" t="s">
        <v>202</v>
      </c>
      <c r="E211" s="65" t="s">
        <v>232</v>
      </c>
      <c r="F211" s="23">
        <v>1965</v>
      </c>
      <c r="G211" s="18">
        <v>23870</v>
      </c>
      <c r="I211" s="16" t="s">
        <v>114</v>
      </c>
      <c r="J211" s="11">
        <v>0.76729999999999998</v>
      </c>
      <c r="K211" s="17"/>
      <c r="L211" s="16" t="s">
        <v>114</v>
      </c>
      <c r="M211" s="14">
        <v>8368</v>
      </c>
      <c r="N211" s="12">
        <v>22708</v>
      </c>
      <c r="O211" s="5">
        <f>M211/N211</f>
        <v>0.36850449180905409</v>
      </c>
      <c r="P211" s="13">
        <v>0.58409999999999995</v>
      </c>
    </row>
    <row r="212" spans="1:16" ht="17.25" customHeight="1">
      <c r="A212" s="2" t="s">
        <v>19</v>
      </c>
      <c r="B212" s="8">
        <v>57</v>
      </c>
      <c r="C212" s="8" t="s">
        <v>24</v>
      </c>
      <c r="D212" s="4" t="s">
        <v>202</v>
      </c>
      <c r="E212" s="65" t="s">
        <v>233</v>
      </c>
      <c r="F212" s="23">
        <v>1645</v>
      </c>
      <c r="G212" s="18">
        <v>23870</v>
      </c>
      <c r="I212" s="16" t="s">
        <v>114</v>
      </c>
      <c r="J212" s="11">
        <v>0.76729999999999998</v>
      </c>
      <c r="K212" s="17"/>
      <c r="L212" s="16" t="s">
        <v>114</v>
      </c>
      <c r="M212" s="14">
        <v>8368</v>
      </c>
      <c r="N212" s="12">
        <v>22708</v>
      </c>
      <c r="O212" s="5">
        <f>M212/N212</f>
        <v>0.36850449180905409</v>
      </c>
      <c r="P212" s="13">
        <v>0.58409999999999995</v>
      </c>
    </row>
    <row r="213" spans="1:16" ht="17.25" customHeight="1">
      <c r="A213" s="2" t="s">
        <v>19</v>
      </c>
      <c r="B213" s="8">
        <v>57</v>
      </c>
      <c r="C213" s="8" t="s">
        <v>24</v>
      </c>
      <c r="D213" s="4" t="s">
        <v>202</v>
      </c>
      <c r="E213" s="65" t="s">
        <v>234</v>
      </c>
      <c r="F213" s="23">
        <v>20997</v>
      </c>
      <c r="G213" s="18">
        <v>23870</v>
      </c>
      <c r="I213" s="16" t="s">
        <v>114</v>
      </c>
      <c r="J213" s="11">
        <v>0.76729999999999998</v>
      </c>
      <c r="K213" s="17"/>
      <c r="L213" s="16" t="s">
        <v>114</v>
      </c>
      <c r="M213" s="14">
        <v>8368</v>
      </c>
      <c r="N213" s="12">
        <v>22708</v>
      </c>
      <c r="O213" s="5">
        <f>M213/N213</f>
        <v>0.36850449180905409</v>
      </c>
      <c r="P213" s="13">
        <v>0.58409999999999995</v>
      </c>
    </row>
    <row r="214" spans="1:16" ht="17.25" customHeight="1">
      <c r="A214" s="2" t="s">
        <v>19</v>
      </c>
      <c r="B214" s="8">
        <v>58</v>
      </c>
      <c r="C214" s="8" t="s">
        <v>10</v>
      </c>
      <c r="D214" s="4" t="s">
        <v>180</v>
      </c>
      <c r="E214" s="65" t="s">
        <v>233</v>
      </c>
      <c r="F214" s="23">
        <v>25411</v>
      </c>
      <c r="G214" s="18">
        <v>19464</v>
      </c>
      <c r="I214" s="16" t="s">
        <v>114</v>
      </c>
      <c r="J214" s="11">
        <v>0.69720000000000004</v>
      </c>
      <c r="K214" s="17"/>
      <c r="L214" s="16" t="s">
        <v>12</v>
      </c>
      <c r="N214" s="12">
        <v>28893</v>
      </c>
      <c r="O214" s="17"/>
    </row>
    <row r="215" spans="1:16" ht="17.25" customHeight="1">
      <c r="A215" s="2" t="s">
        <v>19</v>
      </c>
      <c r="B215" s="8">
        <v>59</v>
      </c>
      <c r="C215" s="8" t="s">
        <v>24</v>
      </c>
      <c r="D215" s="4" t="s">
        <v>29</v>
      </c>
      <c r="E215" s="65" t="s">
        <v>235</v>
      </c>
      <c r="F215" s="23">
        <v>1762</v>
      </c>
      <c r="G215" s="18">
        <v>85031</v>
      </c>
      <c r="I215" s="16" t="s">
        <v>12</v>
      </c>
      <c r="J215" s="11">
        <v>0.99019999999999997</v>
      </c>
      <c r="K215" s="17"/>
      <c r="L215" s="16" t="s">
        <v>12</v>
      </c>
      <c r="N215" s="12">
        <v>24800</v>
      </c>
      <c r="O215" s="17"/>
    </row>
    <row r="216" spans="1:16" ht="17.25" customHeight="1">
      <c r="A216" s="2" t="s">
        <v>19</v>
      </c>
      <c r="B216" s="8">
        <v>59</v>
      </c>
      <c r="C216" s="8" t="s">
        <v>24</v>
      </c>
      <c r="D216" s="4" t="s">
        <v>29</v>
      </c>
      <c r="E216" s="65" t="s">
        <v>238</v>
      </c>
      <c r="F216" s="23">
        <v>22337</v>
      </c>
      <c r="G216" s="18">
        <v>85031</v>
      </c>
      <c r="I216" s="16" t="s">
        <v>12</v>
      </c>
      <c r="J216" s="11">
        <v>0.99019999999999997</v>
      </c>
      <c r="K216" s="17"/>
      <c r="L216" s="16" t="s">
        <v>12</v>
      </c>
      <c r="N216" s="12">
        <v>24800</v>
      </c>
      <c r="O216" s="17"/>
    </row>
    <row r="217" spans="1:16" s="3" customFormat="1" ht="17.25" customHeight="1">
      <c r="A217" s="2" t="s">
        <v>19</v>
      </c>
      <c r="B217" s="2">
        <v>60</v>
      </c>
      <c r="C217" s="2" t="s">
        <v>10</v>
      </c>
      <c r="D217" s="4" t="s">
        <v>74</v>
      </c>
      <c r="E217" s="19" t="s">
        <v>235</v>
      </c>
      <c r="F217" s="22">
        <v>5057</v>
      </c>
      <c r="G217" s="18">
        <v>18174</v>
      </c>
      <c r="I217" s="2" t="s">
        <v>12</v>
      </c>
      <c r="J217" s="9">
        <v>0.99</v>
      </c>
      <c r="K217" s="4"/>
      <c r="L217" s="3" t="s">
        <v>12</v>
      </c>
      <c r="M217" s="14"/>
      <c r="N217" s="12">
        <v>25983</v>
      </c>
      <c r="P217" s="13"/>
    </row>
    <row r="218" spans="1:16" s="3" customFormat="1" ht="17.25" customHeight="1">
      <c r="A218" s="2" t="s">
        <v>19</v>
      </c>
      <c r="B218" s="2">
        <v>60</v>
      </c>
      <c r="C218" s="2" t="s">
        <v>10</v>
      </c>
      <c r="D218" s="4" t="s">
        <v>74</v>
      </c>
      <c r="E218" s="19" t="s">
        <v>238</v>
      </c>
      <c r="F218" s="22">
        <v>17786</v>
      </c>
      <c r="G218" s="18">
        <v>18174</v>
      </c>
      <c r="I218" s="2" t="s">
        <v>12</v>
      </c>
      <c r="J218" s="9">
        <v>0.99</v>
      </c>
      <c r="K218" s="4"/>
      <c r="L218" s="3" t="s">
        <v>12</v>
      </c>
      <c r="M218" s="14"/>
      <c r="N218" s="12">
        <v>25983</v>
      </c>
      <c r="P218" s="13"/>
    </row>
    <row r="219" spans="1:16" s="3" customFormat="1" ht="17.25" customHeight="1">
      <c r="A219" s="2" t="s">
        <v>19</v>
      </c>
      <c r="B219" s="2">
        <v>61</v>
      </c>
      <c r="C219" s="2" t="s">
        <v>24</v>
      </c>
      <c r="D219" s="4" t="s">
        <v>81</v>
      </c>
      <c r="E219" s="19" t="s">
        <v>238</v>
      </c>
      <c r="F219" s="22">
        <v>19772</v>
      </c>
      <c r="G219" s="18">
        <v>15249</v>
      </c>
      <c r="I219" s="2" t="s">
        <v>12</v>
      </c>
      <c r="J219" s="9">
        <v>0.99070000000000003</v>
      </c>
      <c r="K219" s="4"/>
      <c r="L219" s="3" t="s">
        <v>12</v>
      </c>
      <c r="M219" s="14"/>
      <c r="N219" s="12">
        <v>24863</v>
      </c>
      <c r="P219" s="13"/>
    </row>
    <row r="220" spans="1:16" s="3" customFormat="1" ht="17.25" customHeight="1">
      <c r="A220" s="2" t="s">
        <v>19</v>
      </c>
      <c r="B220" s="2">
        <v>61</v>
      </c>
      <c r="C220" s="2" t="s">
        <v>24</v>
      </c>
      <c r="D220" s="4" t="s">
        <v>81</v>
      </c>
      <c r="E220" s="19" t="s">
        <v>234</v>
      </c>
      <c r="F220" s="22">
        <v>1482</v>
      </c>
      <c r="G220" s="18">
        <v>15249</v>
      </c>
      <c r="I220" s="2" t="s">
        <v>12</v>
      </c>
      <c r="J220" s="9">
        <v>0.99070000000000003</v>
      </c>
      <c r="K220" s="4"/>
      <c r="L220" s="3" t="s">
        <v>12</v>
      </c>
      <c r="M220" s="14"/>
      <c r="N220" s="12">
        <v>24863</v>
      </c>
      <c r="P220" s="13"/>
    </row>
    <row r="221" spans="1:16" s="3" customFormat="1" ht="17.25" customHeight="1">
      <c r="A221" s="2" t="s">
        <v>19</v>
      </c>
      <c r="B221" s="2">
        <v>62</v>
      </c>
      <c r="C221" s="2" t="s">
        <v>24</v>
      </c>
      <c r="D221" s="4" t="s">
        <v>101</v>
      </c>
      <c r="E221" s="19" t="s">
        <v>235</v>
      </c>
      <c r="F221" s="22">
        <v>22261</v>
      </c>
      <c r="G221" s="18">
        <v>9280</v>
      </c>
      <c r="I221" s="2" t="s">
        <v>12</v>
      </c>
      <c r="J221" s="1">
        <v>0.99139999999999995</v>
      </c>
      <c r="K221" s="4"/>
      <c r="L221" s="3" t="s">
        <v>12</v>
      </c>
      <c r="M221" s="14"/>
      <c r="N221" s="12">
        <v>25183</v>
      </c>
      <c r="P221" s="13"/>
    </row>
    <row r="222" spans="1:16" s="3" customFormat="1" ht="17.25" customHeight="1">
      <c r="A222" s="2" t="s">
        <v>19</v>
      </c>
      <c r="B222" s="2">
        <v>62</v>
      </c>
      <c r="C222" s="2" t="s">
        <v>24</v>
      </c>
      <c r="D222" s="4" t="s">
        <v>101</v>
      </c>
      <c r="E222" s="19" t="s">
        <v>238</v>
      </c>
      <c r="F222" s="22">
        <v>2956</v>
      </c>
      <c r="G222" s="18">
        <v>9280</v>
      </c>
      <c r="I222" s="2" t="s">
        <v>12</v>
      </c>
      <c r="J222" s="1">
        <v>0.99139999999999995</v>
      </c>
      <c r="K222" s="4"/>
      <c r="L222" s="3" t="s">
        <v>12</v>
      </c>
      <c r="M222" s="14"/>
      <c r="N222" s="12">
        <v>25183</v>
      </c>
      <c r="P222" s="13"/>
    </row>
    <row r="223" spans="1:16" s="3" customFormat="1" ht="17.25" customHeight="1">
      <c r="A223" s="2" t="s">
        <v>19</v>
      </c>
      <c r="B223" s="2">
        <v>63</v>
      </c>
      <c r="C223" s="2" t="s">
        <v>10</v>
      </c>
      <c r="D223" s="4" t="s">
        <v>57</v>
      </c>
      <c r="E223" s="19" t="s">
        <v>238</v>
      </c>
      <c r="F223" s="22">
        <v>26561</v>
      </c>
      <c r="G223" s="18">
        <v>29849</v>
      </c>
      <c r="I223" s="2" t="s">
        <v>12</v>
      </c>
      <c r="J223" s="9">
        <v>0.99150000000000005</v>
      </c>
      <c r="K223" s="4"/>
      <c r="L223" s="3" t="s">
        <v>12</v>
      </c>
      <c r="M223" s="14"/>
      <c r="N223" s="12">
        <v>29565</v>
      </c>
      <c r="P223" s="13"/>
    </row>
    <row r="224" spans="1:16" s="3" customFormat="1" ht="17.25" customHeight="1">
      <c r="A224" s="2" t="s">
        <v>19</v>
      </c>
      <c r="B224" s="2">
        <v>64</v>
      </c>
      <c r="C224" s="2" t="s">
        <v>24</v>
      </c>
      <c r="D224" s="4" t="s">
        <v>158</v>
      </c>
      <c r="E224" s="19" t="s">
        <v>243</v>
      </c>
      <c r="F224" s="22">
        <v>21546</v>
      </c>
      <c r="G224" s="18">
        <v>18599</v>
      </c>
      <c r="I224" s="2" t="s">
        <v>12</v>
      </c>
      <c r="J224" s="9">
        <v>0.99490000000000001</v>
      </c>
      <c r="K224" s="4"/>
      <c r="L224" s="3" t="s">
        <v>114</v>
      </c>
      <c r="M224" s="15">
        <v>7073</v>
      </c>
      <c r="N224" s="12">
        <v>26752</v>
      </c>
      <c r="O224" s="5">
        <f>M224/N224</f>
        <v>0.26439144736842107</v>
      </c>
      <c r="P224" s="13">
        <v>0.51929999999999998</v>
      </c>
    </row>
    <row r="225" spans="1:16" s="3" customFormat="1" ht="17.25" customHeight="1">
      <c r="A225" s="2" t="s">
        <v>19</v>
      </c>
      <c r="B225" s="2">
        <v>64</v>
      </c>
      <c r="C225" s="2" t="s">
        <v>24</v>
      </c>
      <c r="D225" s="4" t="s">
        <v>158</v>
      </c>
      <c r="E225" s="19" t="s">
        <v>242</v>
      </c>
      <c r="F225" s="22">
        <v>3551</v>
      </c>
      <c r="G225" s="18">
        <v>18599</v>
      </c>
      <c r="I225" s="2" t="s">
        <v>12</v>
      </c>
      <c r="J225" s="9">
        <v>0.99490000000000001</v>
      </c>
      <c r="K225" s="4"/>
      <c r="L225" s="3" t="s">
        <v>114</v>
      </c>
      <c r="M225" s="15">
        <v>7073</v>
      </c>
      <c r="N225" s="12">
        <v>26752</v>
      </c>
      <c r="O225" s="5">
        <f>M225/N225</f>
        <v>0.26439144736842107</v>
      </c>
      <c r="P225" s="13">
        <v>0.51929999999999998</v>
      </c>
    </row>
    <row r="226" spans="1:16" ht="17.25" customHeight="1">
      <c r="A226" s="2" t="s">
        <v>19</v>
      </c>
      <c r="B226" s="2">
        <v>65</v>
      </c>
      <c r="C226" s="2" t="s">
        <v>10</v>
      </c>
      <c r="D226" s="4" t="s">
        <v>20</v>
      </c>
      <c r="E226" s="19" t="s">
        <v>231</v>
      </c>
      <c r="F226" s="22">
        <v>3876</v>
      </c>
      <c r="G226" s="18">
        <v>135249</v>
      </c>
      <c r="I226" s="3" t="s">
        <v>12</v>
      </c>
      <c r="J226" s="9">
        <v>0.99390000000000001</v>
      </c>
      <c r="L226" s="3" t="s">
        <v>12</v>
      </c>
      <c r="N226" s="12">
        <v>26088</v>
      </c>
    </row>
    <row r="227" spans="1:16" ht="17.25" customHeight="1">
      <c r="A227" s="2" t="s">
        <v>19</v>
      </c>
      <c r="B227" s="2">
        <v>65</v>
      </c>
      <c r="C227" s="2" t="s">
        <v>10</v>
      </c>
      <c r="D227" s="4" t="s">
        <v>20</v>
      </c>
      <c r="E227" s="19" t="s">
        <v>235</v>
      </c>
      <c r="F227" s="22">
        <v>12275</v>
      </c>
      <c r="G227" s="18">
        <v>135249</v>
      </c>
      <c r="I227" s="3" t="s">
        <v>12</v>
      </c>
      <c r="J227" s="9">
        <v>0.99390000000000001</v>
      </c>
      <c r="L227" s="3" t="s">
        <v>12</v>
      </c>
      <c r="N227" s="12">
        <v>26088</v>
      </c>
    </row>
    <row r="228" spans="1:16" ht="17.25" customHeight="1">
      <c r="A228" s="2" t="s">
        <v>19</v>
      </c>
      <c r="B228" s="2">
        <v>65</v>
      </c>
      <c r="C228" s="2" t="s">
        <v>10</v>
      </c>
      <c r="D228" s="4" t="s">
        <v>20</v>
      </c>
      <c r="E228" s="19" t="s">
        <v>227</v>
      </c>
      <c r="F228" s="22">
        <v>2399</v>
      </c>
      <c r="G228" s="18">
        <v>135249</v>
      </c>
      <c r="I228" s="3" t="s">
        <v>12</v>
      </c>
      <c r="J228" s="9">
        <v>0.99390000000000001</v>
      </c>
      <c r="L228" s="3" t="s">
        <v>12</v>
      </c>
      <c r="N228" s="12">
        <v>26088</v>
      </c>
    </row>
    <row r="229" spans="1:16" ht="17.25" customHeight="1">
      <c r="A229" s="2" t="s">
        <v>19</v>
      </c>
      <c r="B229" s="2">
        <v>65</v>
      </c>
      <c r="C229" s="2" t="s">
        <v>10</v>
      </c>
      <c r="D229" s="4" t="s">
        <v>20</v>
      </c>
      <c r="E229" s="19" t="s">
        <v>221</v>
      </c>
      <c r="F229" s="22">
        <v>3067</v>
      </c>
      <c r="G229" s="18">
        <v>135249</v>
      </c>
      <c r="I229" s="3" t="s">
        <v>12</v>
      </c>
      <c r="J229" s="9">
        <v>0.99390000000000001</v>
      </c>
      <c r="L229" s="3" t="s">
        <v>12</v>
      </c>
      <c r="N229" s="12">
        <v>26088</v>
      </c>
    </row>
    <row r="230" spans="1:16" ht="17.25" customHeight="1">
      <c r="A230" s="2" t="s">
        <v>19</v>
      </c>
      <c r="B230" s="2">
        <v>66</v>
      </c>
      <c r="C230" s="2" t="s">
        <v>24</v>
      </c>
      <c r="D230" s="4" t="s">
        <v>46</v>
      </c>
      <c r="E230" s="19" t="s">
        <v>246</v>
      </c>
      <c r="F230" s="22">
        <v>23924</v>
      </c>
      <c r="G230" s="18">
        <v>41576</v>
      </c>
      <c r="I230" s="3" t="s">
        <v>12</v>
      </c>
      <c r="J230" s="9">
        <v>0.99280000000000002</v>
      </c>
      <c r="L230" s="3" t="s">
        <v>12</v>
      </c>
      <c r="N230" s="12">
        <v>25033</v>
      </c>
    </row>
    <row r="231" spans="1:16" ht="17.25" customHeight="1">
      <c r="A231" s="2" t="s">
        <v>19</v>
      </c>
      <c r="B231" s="2">
        <v>67</v>
      </c>
      <c r="C231" s="2" t="s">
        <v>10</v>
      </c>
      <c r="D231" s="4" t="s">
        <v>39</v>
      </c>
      <c r="E231" s="19" t="s">
        <v>242</v>
      </c>
      <c r="F231" s="22">
        <v>24636</v>
      </c>
      <c r="G231" s="18">
        <v>50260</v>
      </c>
      <c r="I231" s="3" t="s">
        <v>12</v>
      </c>
      <c r="J231" s="9">
        <v>0.98870000000000002</v>
      </c>
      <c r="L231" s="3" t="s">
        <v>12</v>
      </c>
      <c r="N231" s="12">
        <v>26996</v>
      </c>
    </row>
    <row r="232" spans="1:16" s="6" customFormat="1" ht="17.25" customHeight="1">
      <c r="A232" s="2" t="s">
        <v>19</v>
      </c>
      <c r="B232" s="8">
        <v>68</v>
      </c>
      <c r="C232" s="8" t="s">
        <v>10</v>
      </c>
      <c r="D232" s="4" t="s">
        <v>48</v>
      </c>
      <c r="E232" s="65" t="s">
        <v>233</v>
      </c>
      <c r="F232" s="23">
        <v>29246</v>
      </c>
      <c r="G232" s="18">
        <v>39839</v>
      </c>
      <c r="I232" s="16" t="s">
        <v>12</v>
      </c>
      <c r="J232" s="11">
        <v>0.99119999999999997</v>
      </c>
      <c r="K232" s="4"/>
      <c r="L232" s="16" t="s">
        <v>12</v>
      </c>
      <c r="M232" s="14"/>
      <c r="N232" s="12">
        <v>39398</v>
      </c>
      <c r="O232" s="17"/>
      <c r="P232" s="13"/>
    </row>
    <row r="233" spans="1:16" s="3" customFormat="1" ht="17.25" customHeight="1">
      <c r="A233" s="2" t="s">
        <v>19</v>
      </c>
      <c r="B233" s="2">
        <v>69</v>
      </c>
      <c r="C233" s="2" t="s">
        <v>10</v>
      </c>
      <c r="D233" s="4" t="s">
        <v>143</v>
      </c>
      <c r="E233" s="19" t="s">
        <v>224</v>
      </c>
      <c r="F233" s="22">
        <v>28662</v>
      </c>
      <c r="G233" s="18">
        <v>68730</v>
      </c>
      <c r="I233" s="2" t="s">
        <v>12</v>
      </c>
      <c r="J233" s="1">
        <v>0.98329999999999995</v>
      </c>
      <c r="K233" s="4"/>
      <c r="L233" s="3" t="s">
        <v>114</v>
      </c>
      <c r="M233" s="15">
        <v>3471</v>
      </c>
      <c r="N233" s="12">
        <v>32021</v>
      </c>
      <c r="O233" s="5">
        <f>M233/N233</f>
        <v>0.10839761406576934</v>
      </c>
      <c r="P233" s="13">
        <v>0.62229999999999996</v>
      </c>
    </row>
    <row r="234" spans="1:16" s="3" customFormat="1" ht="17.25" customHeight="1">
      <c r="A234" s="2" t="s">
        <v>19</v>
      </c>
      <c r="B234" s="2">
        <v>70</v>
      </c>
      <c r="C234" s="2" t="s">
        <v>24</v>
      </c>
      <c r="D234" s="7" t="s">
        <v>109</v>
      </c>
      <c r="E234" s="19" t="s">
        <v>226</v>
      </c>
      <c r="F234" s="22">
        <v>13975</v>
      </c>
      <c r="G234" s="18">
        <v>5243</v>
      </c>
      <c r="I234" s="2" t="s">
        <v>12</v>
      </c>
      <c r="J234" s="9">
        <v>0.99229999999999996</v>
      </c>
      <c r="K234" s="4"/>
      <c r="L234" s="3" t="s">
        <v>12</v>
      </c>
      <c r="M234" s="14"/>
      <c r="N234" s="12">
        <v>21622</v>
      </c>
      <c r="P234" s="13"/>
    </row>
    <row r="235" spans="1:16" s="3" customFormat="1" ht="17.25" customHeight="1">
      <c r="A235" s="2" t="s">
        <v>19</v>
      </c>
      <c r="B235" s="2">
        <v>70</v>
      </c>
      <c r="C235" s="2" t="s">
        <v>24</v>
      </c>
      <c r="D235" s="7" t="s">
        <v>109</v>
      </c>
      <c r="E235" s="19" t="s">
        <v>242</v>
      </c>
      <c r="F235" s="22">
        <v>9970</v>
      </c>
      <c r="G235" s="18">
        <v>5243</v>
      </c>
      <c r="I235" s="2" t="s">
        <v>12</v>
      </c>
      <c r="J235" s="9">
        <v>0.99229999999999996</v>
      </c>
      <c r="K235" s="4"/>
      <c r="L235" s="3" t="s">
        <v>12</v>
      </c>
      <c r="M235" s="14"/>
      <c r="N235" s="12">
        <v>21622</v>
      </c>
      <c r="P235" s="13"/>
    </row>
    <row r="236" spans="1:16" s="3" customFormat="1" ht="17.25" customHeight="1">
      <c r="A236" s="2" t="s">
        <v>19</v>
      </c>
      <c r="B236" s="2">
        <v>71</v>
      </c>
      <c r="C236" s="2" t="s">
        <v>10</v>
      </c>
      <c r="D236" s="4" t="s">
        <v>139</v>
      </c>
      <c r="E236" s="19" t="s">
        <v>224</v>
      </c>
      <c r="F236" s="22">
        <v>1400</v>
      </c>
      <c r="G236" s="18">
        <v>85414</v>
      </c>
      <c r="I236" s="2" t="s">
        <v>12</v>
      </c>
      <c r="J236" s="9">
        <v>0.98140000000000005</v>
      </c>
      <c r="K236" s="4"/>
      <c r="L236" s="3" t="s">
        <v>114</v>
      </c>
      <c r="M236" s="15">
        <v>2262</v>
      </c>
      <c r="N236" s="12">
        <v>33357</v>
      </c>
      <c r="O236" s="5">
        <f>M236/N236</f>
        <v>6.7811853583955389E-2</v>
      </c>
      <c r="P236" s="13">
        <v>0.84389999999999998</v>
      </c>
    </row>
    <row r="237" spans="1:16" s="3" customFormat="1" ht="17.25" customHeight="1">
      <c r="A237" s="2" t="s">
        <v>19</v>
      </c>
      <c r="B237" s="2">
        <v>71</v>
      </c>
      <c r="C237" s="2" t="s">
        <v>10</v>
      </c>
      <c r="D237" s="4" t="s">
        <v>139</v>
      </c>
      <c r="E237" s="19" t="s">
        <v>226</v>
      </c>
      <c r="F237" s="22">
        <v>28207</v>
      </c>
      <c r="G237" s="18">
        <v>85414</v>
      </c>
      <c r="I237" s="2" t="s">
        <v>12</v>
      </c>
      <c r="J237" s="9">
        <v>0.98140000000000005</v>
      </c>
      <c r="K237" s="4"/>
      <c r="L237" s="3" t="s">
        <v>114</v>
      </c>
      <c r="M237" s="15">
        <v>2262</v>
      </c>
      <c r="N237" s="12">
        <v>33357</v>
      </c>
      <c r="O237" s="5">
        <f>M237/N237</f>
        <v>6.7811853583955389E-2</v>
      </c>
      <c r="P237" s="13">
        <v>0.84389999999999998</v>
      </c>
    </row>
    <row r="238" spans="1:16" ht="17.25" customHeight="1">
      <c r="A238" s="2" t="s">
        <v>19</v>
      </c>
      <c r="B238" s="2">
        <v>72</v>
      </c>
      <c r="C238" s="2" t="s">
        <v>24</v>
      </c>
      <c r="D238" s="7" t="s">
        <v>43</v>
      </c>
      <c r="E238" s="19" t="s">
        <v>226</v>
      </c>
      <c r="F238" s="22">
        <v>19173</v>
      </c>
      <c r="G238" s="18">
        <v>45493</v>
      </c>
      <c r="I238" s="3" t="s">
        <v>12</v>
      </c>
      <c r="J238" s="9">
        <v>0.98480000000000001</v>
      </c>
      <c r="K238" s="3"/>
      <c r="L238" s="3" t="s">
        <v>12</v>
      </c>
      <c r="N238" s="12">
        <v>35185</v>
      </c>
    </row>
    <row r="239" spans="1:16" ht="17.25" customHeight="1">
      <c r="A239" s="2" t="s">
        <v>19</v>
      </c>
      <c r="B239" s="2">
        <v>73</v>
      </c>
      <c r="C239" s="2" t="s">
        <v>24</v>
      </c>
      <c r="D239" s="7" t="s">
        <v>85</v>
      </c>
      <c r="E239" s="19" t="s">
        <v>226</v>
      </c>
      <c r="F239" s="22">
        <v>22021</v>
      </c>
      <c r="G239" s="18">
        <v>13799</v>
      </c>
      <c r="I239" s="3" t="s">
        <v>12</v>
      </c>
      <c r="J239" s="9">
        <v>0.99299999999999999</v>
      </c>
      <c r="K239" s="3"/>
      <c r="L239" s="3" t="s">
        <v>12</v>
      </c>
      <c r="N239" s="12">
        <v>24784</v>
      </c>
    </row>
    <row r="240" spans="1:16" ht="17.25" customHeight="1">
      <c r="A240" s="2" t="s">
        <v>19</v>
      </c>
      <c r="B240" s="2">
        <v>74</v>
      </c>
      <c r="C240" s="2" t="s">
        <v>24</v>
      </c>
      <c r="D240" s="7" t="s">
        <v>42</v>
      </c>
      <c r="E240" s="19" t="s">
        <v>226</v>
      </c>
      <c r="F240" s="22">
        <v>27410</v>
      </c>
      <c r="G240" s="18">
        <v>45730</v>
      </c>
      <c r="I240" s="3" t="s">
        <v>12</v>
      </c>
      <c r="J240" s="9">
        <v>0.98939999999999995</v>
      </c>
      <c r="K240" s="3"/>
      <c r="L240" s="3" t="s">
        <v>12</v>
      </c>
      <c r="N240" s="12">
        <v>23507</v>
      </c>
    </row>
    <row r="241" spans="1:16" ht="17.25" customHeight="1">
      <c r="A241" s="2" t="s">
        <v>19</v>
      </c>
      <c r="B241" s="2">
        <v>75</v>
      </c>
      <c r="C241" s="2" t="s">
        <v>10</v>
      </c>
      <c r="D241" s="7" t="s">
        <v>162</v>
      </c>
      <c r="E241" s="19" t="s">
        <v>226</v>
      </c>
      <c r="F241" s="22">
        <v>21558</v>
      </c>
      <c r="G241" s="18">
        <v>169805</v>
      </c>
      <c r="I241" s="3" t="s">
        <v>114</v>
      </c>
      <c r="J241" s="9">
        <v>0.59409999999999996</v>
      </c>
      <c r="K241" s="3"/>
      <c r="L241" s="3" t="s">
        <v>12</v>
      </c>
      <c r="N241" s="12">
        <v>30893</v>
      </c>
    </row>
    <row r="242" spans="1:16" ht="17.25" customHeight="1">
      <c r="A242" s="2" t="s">
        <v>19</v>
      </c>
      <c r="B242" s="2">
        <v>76</v>
      </c>
      <c r="C242" s="2" t="s">
        <v>24</v>
      </c>
      <c r="D242" s="7" t="s">
        <v>56</v>
      </c>
      <c r="E242" s="19" t="s">
        <v>226</v>
      </c>
      <c r="F242" s="22">
        <v>25689</v>
      </c>
      <c r="G242" s="18">
        <v>30099</v>
      </c>
      <c r="I242" s="3" t="s">
        <v>12</v>
      </c>
      <c r="J242" s="9">
        <v>0.9929</v>
      </c>
      <c r="K242" s="3"/>
      <c r="L242" s="3" t="s">
        <v>12</v>
      </c>
      <c r="N242" s="12">
        <v>26047</v>
      </c>
    </row>
    <row r="243" spans="1:16" ht="17.25" customHeight="1">
      <c r="A243" s="2" t="s">
        <v>19</v>
      </c>
      <c r="B243" s="2">
        <v>77</v>
      </c>
      <c r="C243" s="2" t="s">
        <v>24</v>
      </c>
      <c r="D243" s="7" t="s">
        <v>159</v>
      </c>
      <c r="E243" s="19" t="s">
        <v>226</v>
      </c>
      <c r="F243" s="22">
        <v>30720</v>
      </c>
      <c r="G243" s="18">
        <v>16349</v>
      </c>
      <c r="I243" s="3" t="s">
        <v>12</v>
      </c>
      <c r="J243" s="9">
        <v>0.99039999999999995</v>
      </c>
      <c r="K243" s="3"/>
      <c r="L243" s="3" t="s">
        <v>114</v>
      </c>
      <c r="M243" s="14">
        <v>4645</v>
      </c>
      <c r="N243" s="12">
        <v>32920</v>
      </c>
      <c r="O243" s="5">
        <f>M243/N243</f>
        <v>0.14109963547995139</v>
      </c>
      <c r="P243" s="13">
        <v>0.80969999999999998</v>
      </c>
    </row>
    <row r="244" spans="1:16" ht="17.25" customHeight="1">
      <c r="A244" s="2" t="s">
        <v>19</v>
      </c>
      <c r="B244" s="2">
        <v>78</v>
      </c>
      <c r="C244" s="2" t="s">
        <v>24</v>
      </c>
      <c r="D244" s="7" t="s">
        <v>76</v>
      </c>
      <c r="E244" s="19" t="s">
        <v>226</v>
      </c>
      <c r="F244" s="22">
        <v>23585</v>
      </c>
      <c r="G244" s="18">
        <v>17155</v>
      </c>
      <c r="I244" s="3" t="s">
        <v>12</v>
      </c>
      <c r="J244" s="9">
        <v>0.98580000000000001</v>
      </c>
      <c r="K244" s="3"/>
      <c r="L244" s="3" t="s">
        <v>12</v>
      </c>
      <c r="N244" s="12">
        <v>27147</v>
      </c>
    </row>
    <row r="245" spans="1:16" ht="17.25" customHeight="1">
      <c r="A245" s="2" t="s">
        <v>19</v>
      </c>
      <c r="B245" s="2">
        <v>79</v>
      </c>
      <c r="C245" s="2" t="s">
        <v>24</v>
      </c>
      <c r="D245" s="7" t="s">
        <v>192</v>
      </c>
      <c r="E245" s="19" t="s">
        <v>226</v>
      </c>
      <c r="F245" s="22">
        <v>27274</v>
      </c>
      <c r="G245" s="18">
        <v>49785</v>
      </c>
      <c r="I245" s="3" t="s">
        <v>114</v>
      </c>
      <c r="J245" s="9">
        <v>0.72960000000000003</v>
      </c>
      <c r="K245" s="3"/>
      <c r="L245" s="3" t="s">
        <v>114</v>
      </c>
      <c r="M245" s="14">
        <v>4504</v>
      </c>
      <c r="N245" s="12">
        <v>41614</v>
      </c>
      <c r="O245" s="5">
        <f>M245/N245</f>
        <v>0.10823280626712165</v>
      </c>
      <c r="P245" s="13" t="s">
        <v>193</v>
      </c>
    </row>
    <row r="246" spans="1:16" ht="17.25" customHeight="1">
      <c r="A246" s="2" t="s">
        <v>19</v>
      </c>
      <c r="B246" s="2">
        <v>80</v>
      </c>
      <c r="C246" s="2" t="s">
        <v>24</v>
      </c>
      <c r="D246" s="7" t="s">
        <v>148</v>
      </c>
      <c r="E246" s="19" t="s">
        <v>227</v>
      </c>
      <c r="F246" s="22">
        <v>9735</v>
      </c>
      <c r="G246" s="18">
        <v>38589</v>
      </c>
      <c r="I246" s="3" t="s">
        <v>12</v>
      </c>
      <c r="J246" s="9">
        <v>0.98809999999999998</v>
      </c>
      <c r="K246" s="3"/>
      <c r="L246" s="3" t="s">
        <v>114</v>
      </c>
      <c r="M246" s="14">
        <v>2823</v>
      </c>
      <c r="N246" s="12">
        <v>29754</v>
      </c>
      <c r="O246" s="5">
        <f>M246/N246</f>
        <v>9.487799959669288E-2</v>
      </c>
      <c r="P246" s="13">
        <v>0.64080000000000004</v>
      </c>
    </row>
    <row r="247" spans="1:16" ht="17.25" customHeight="1">
      <c r="A247" s="2" t="s">
        <v>19</v>
      </c>
      <c r="B247" s="2">
        <v>80</v>
      </c>
      <c r="C247" s="2" t="s">
        <v>24</v>
      </c>
      <c r="D247" s="7" t="s">
        <v>148</v>
      </c>
      <c r="E247" s="19" t="s">
        <v>226</v>
      </c>
      <c r="F247" s="22">
        <v>15449</v>
      </c>
      <c r="G247" s="18">
        <v>38589</v>
      </c>
      <c r="I247" s="3" t="s">
        <v>12</v>
      </c>
      <c r="J247" s="9">
        <v>0.98809999999999998</v>
      </c>
      <c r="K247" s="3"/>
      <c r="L247" s="3" t="s">
        <v>114</v>
      </c>
      <c r="M247" s="14">
        <v>2823</v>
      </c>
      <c r="N247" s="12">
        <v>29754</v>
      </c>
      <c r="O247" s="5">
        <f>M247/N247</f>
        <v>9.487799959669288E-2</v>
      </c>
      <c r="P247" s="13">
        <v>0.64080000000000004</v>
      </c>
    </row>
    <row r="248" spans="1:16" s="3" customFormat="1" ht="17.25" customHeight="1">
      <c r="A248" s="2" t="s">
        <v>19</v>
      </c>
      <c r="B248" s="2">
        <v>81</v>
      </c>
      <c r="C248" s="2" t="s">
        <v>10</v>
      </c>
      <c r="D248" s="4" t="s">
        <v>149</v>
      </c>
      <c r="E248" s="19" t="s">
        <v>228</v>
      </c>
      <c r="F248" s="22">
        <v>31035</v>
      </c>
      <c r="G248" s="18">
        <v>38181</v>
      </c>
      <c r="I248" s="2" t="s">
        <v>12</v>
      </c>
      <c r="J248" s="1">
        <v>0.98809999999999998</v>
      </c>
      <c r="K248" s="4"/>
      <c r="L248" s="3" t="s">
        <v>114</v>
      </c>
      <c r="M248" s="15">
        <v>3187</v>
      </c>
      <c r="N248" s="12">
        <v>28756</v>
      </c>
      <c r="O248" s="5">
        <f>M248/N248</f>
        <v>0.11082904437334817</v>
      </c>
      <c r="P248" s="13">
        <v>0.50800000000000001</v>
      </c>
    </row>
    <row r="249" spans="1:16" s="3" customFormat="1" ht="17.25" customHeight="1">
      <c r="A249" s="2" t="s">
        <v>19</v>
      </c>
      <c r="B249" s="2">
        <v>82</v>
      </c>
      <c r="C249" s="2" t="s">
        <v>24</v>
      </c>
      <c r="D249" s="4" t="s">
        <v>96</v>
      </c>
      <c r="E249" s="19" t="s">
        <v>228</v>
      </c>
      <c r="F249" s="22">
        <v>9469</v>
      </c>
      <c r="G249" s="18">
        <v>11100</v>
      </c>
      <c r="I249" s="2" t="s">
        <v>12</v>
      </c>
      <c r="J249" s="1">
        <v>0.98099999999999998</v>
      </c>
      <c r="K249" s="4"/>
      <c r="L249" s="3" t="s">
        <v>12</v>
      </c>
      <c r="M249" s="14"/>
      <c r="N249" s="12">
        <v>26917</v>
      </c>
      <c r="P249" s="13"/>
    </row>
    <row r="250" spans="1:16" s="3" customFormat="1" ht="17.25" customHeight="1">
      <c r="A250" s="2" t="s">
        <v>19</v>
      </c>
      <c r="B250" s="2">
        <v>82</v>
      </c>
      <c r="C250" s="2" t="s">
        <v>24</v>
      </c>
      <c r="D250" s="4" t="s">
        <v>96</v>
      </c>
      <c r="E250" s="19" t="s">
        <v>229</v>
      </c>
      <c r="F250" s="22">
        <v>11438</v>
      </c>
      <c r="G250" s="18">
        <v>11100</v>
      </c>
      <c r="I250" s="2" t="s">
        <v>12</v>
      </c>
      <c r="J250" s="1">
        <v>0.98099999999999998</v>
      </c>
      <c r="K250" s="4"/>
      <c r="L250" s="3" t="s">
        <v>12</v>
      </c>
      <c r="M250" s="14"/>
      <c r="N250" s="12">
        <v>26917</v>
      </c>
      <c r="P250" s="13"/>
    </row>
    <row r="251" spans="1:16" s="3" customFormat="1" ht="17.25" customHeight="1">
      <c r="A251" s="2" t="s">
        <v>19</v>
      </c>
      <c r="B251" s="2">
        <v>82</v>
      </c>
      <c r="C251" s="2" t="s">
        <v>24</v>
      </c>
      <c r="D251" s="4" t="s">
        <v>96</v>
      </c>
      <c r="E251" s="19" t="s">
        <v>217</v>
      </c>
      <c r="F251" s="22">
        <v>1807</v>
      </c>
      <c r="G251" s="18">
        <v>11100</v>
      </c>
      <c r="I251" s="2" t="s">
        <v>12</v>
      </c>
      <c r="J251" s="1">
        <v>0.98099999999999998</v>
      </c>
      <c r="K251" s="4"/>
      <c r="L251" s="3" t="s">
        <v>12</v>
      </c>
      <c r="M251" s="14"/>
      <c r="N251" s="12">
        <v>26917</v>
      </c>
      <c r="P251" s="13"/>
    </row>
    <row r="252" spans="1:16" s="3" customFormat="1" ht="17.25" customHeight="1">
      <c r="A252" s="2" t="s">
        <v>19</v>
      </c>
      <c r="B252" s="2">
        <v>83</v>
      </c>
      <c r="C252" s="2" t="s">
        <v>10</v>
      </c>
      <c r="D252" s="4" t="s">
        <v>79</v>
      </c>
      <c r="E252" s="19" t="s">
        <v>228</v>
      </c>
      <c r="F252" s="22">
        <v>22899</v>
      </c>
      <c r="G252" s="18">
        <v>15799</v>
      </c>
      <c r="I252" s="2" t="s">
        <v>12</v>
      </c>
      <c r="J252" s="1">
        <v>0.99029999999999996</v>
      </c>
      <c r="K252" s="4"/>
      <c r="L252" s="3" t="s">
        <v>12</v>
      </c>
      <c r="M252" s="14"/>
      <c r="N252" s="12">
        <v>27907</v>
      </c>
      <c r="P252" s="13"/>
    </row>
    <row r="253" spans="1:16" s="3" customFormat="1" ht="17.25" customHeight="1">
      <c r="A253" s="2" t="s">
        <v>19</v>
      </c>
      <c r="B253" s="2">
        <v>83</v>
      </c>
      <c r="C253" s="2" t="s">
        <v>10</v>
      </c>
      <c r="D253" s="4" t="s">
        <v>79</v>
      </c>
      <c r="E253" s="19" t="s">
        <v>229</v>
      </c>
      <c r="F253" s="22">
        <v>5659</v>
      </c>
      <c r="G253" s="18">
        <v>15799</v>
      </c>
      <c r="I253" s="2" t="s">
        <v>12</v>
      </c>
      <c r="J253" s="1">
        <v>0.99029999999999996</v>
      </c>
      <c r="K253" s="4"/>
      <c r="L253" s="3" t="s">
        <v>12</v>
      </c>
      <c r="M253" s="14"/>
      <c r="N253" s="12">
        <v>27907</v>
      </c>
      <c r="P253" s="13"/>
    </row>
    <row r="254" spans="1:16" s="3" customFormat="1" ht="17.25" customHeight="1">
      <c r="A254" s="2" t="s">
        <v>19</v>
      </c>
      <c r="B254" s="2">
        <v>84</v>
      </c>
      <c r="C254" s="2" t="s">
        <v>10</v>
      </c>
      <c r="D254" s="7" t="s">
        <v>103</v>
      </c>
      <c r="E254" s="19" t="s">
        <v>228</v>
      </c>
      <c r="F254" s="22">
        <v>24762</v>
      </c>
      <c r="G254" s="18">
        <v>8374</v>
      </c>
      <c r="I254" s="2" t="s">
        <v>12</v>
      </c>
      <c r="J254" s="1">
        <v>0.98360000000000003</v>
      </c>
      <c r="K254" s="4"/>
      <c r="L254" s="3" t="s">
        <v>12</v>
      </c>
      <c r="M254" s="14"/>
      <c r="N254" s="12">
        <v>27551</v>
      </c>
      <c r="P254" s="13"/>
    </row>
    <row r="255" spans="1:16" s="3" customFormat="1" ht="17.25" customHeight="1">
      <c r="A255" s="2" t="s">
        <v>19</v>
      </c>
      <c r="B255" s="2">
        <v>85</v>
      </c>
      <c r="C255" s="2" t="s">
        <v>10</v>
      </c>
      <c r="D255" s="4" t="s">
        <v>134</v>
      </c>
      <c r="E255" s="19" t="s">
        <v>224</v>
      </c>
      <c r="F255" s="22">
        <v>30935</v>
      </c>
      <c r="G255" s="18">
        <v>126259</v>
      </c>
      <c r="I255" s="2" t="s">
        <v>12</v>
      </c>
      <c r="J255" s="1">
        <v>0.98750000000000004</v>
      </c>
      <c r="K255" s="4"/>
      <c r="L255" s="3" t="s">
        <v>114</v>
      </c>
      <c r="M255" s="14">
        <v>3776</v>
      </c>
      <c r="N255" s="12">
        <v>26924</v>
      </c>
      <c r="O255" s="5">
        <f>M255/N255</f>
        <v>0.14024662011588174</v>
      </c>
      <c r="P255" s="13">
        <v>0.62129999999999996</v>
      </c>
    </row>
    <row r="256" spans="1:16" ht="17.25" customHeight="1">
      <c r="A256" s="2" t="s">
        <v>19</v>
      </c>
      <c r="B256" s="2">
        <v>86</v>
      </c>
      <c r="C256" s="2" t="s">
        <v>10</v>
      </c>
      <c r="D256" s="7" t="s">
        <v>86</v>
      </c>
      <c r="E256" s="19" t="s">
        <v>228</v>
      </c>
      <c r="F256" s="22">
        <v>25289</v>
      </c>
      <c r="G256" s="18">
        <v>13728</v>
      </c>
      <c r="I256" s="3" t="s">
        <v>12</v>
      </c>
      <c r="J256" s="1">
        <v>0.98780000000000001</v>
      </c>
      <c r="L256" s="3" t="s">
        <v>12</v>
      </c>
      <c r="N256" s="12">
        <v>30542</v>
      </c>
    </row>
    <row r="257" spans="1:16" ht="17.25" customHeight="1">
      <c r="A257" s="2" t="s">
        <v>19</v>
      </c>
      <c r="B257" s="2">
        <v>87</v>
      </c>
      <c r="C257" s="2" t="s">
        <v>10</v>
      </c>
      <c r="D257" s="4" t="s">
        <v>38</v>
      </c>
      <c r="E257" s="19" t="s">
        <v>224</v>
      </c>
      <c r="F257" s="22">
        <v>30978</v>
      </c>
      <c r="G257" s="18">
        <v>52344</v>
      </c>
      <c r="I257" s="3" t="s">
        <v>12</v>
      </c>
      <c r="J257" s="1">
        <v>0.9909</v>
      </c>
      <c r="L257" s="3" t="s">
        <v>12</v>
      </c>
      <c r="N257" s="12">
        <v>35185</v>
      </c>
    </row>
    <row r="258" spans="1:16" ht="17.25" customHeight="1">
      <c r="A258" s="2" t="s">
        <v>19</v>
      </c>
      <c r="B258" s="2">
        <v>88</v>
      </c>
      <c r="C258" s="2" t="s">
        <v>10</v>
      </c>
      <c r="D258" s="4" t="s">
        <v>153</v>
      </c>
      <c r="E258" s="19" t="s">
        <v>224</v>
      </c>
      <c r="F258" s="22">
        <v>24822</v>
      </c>
      <c r="G258" s="18">
        <v>25799</v>
      </c>
      <c r="I258" s="3" t="s">
        <v>12</v>
      </c>
      <c r="J258" s="1">
        <v>0.99160000000000004</v>
      </c>
      <c r="L258" s="3" t="s">
        <v>114</v>
      </c>
      <c r="M258" s="14">
        <v>2905</v>
      </c>
      <c r="N258" s="12">
        <v>29359</v>
      </c>
      <c r="O258" s="5">
        <f t="shared" ref="O258:O263" si="2">M258/N258</f>
        <v>9.8947511836234209E-2</v>
      </c>
      <c r="P258" s="13">
        <v>0.71289999999999998</v>
      </c>
    </row>
    <row r="259" spans="1:16" ht="17.25" customHeight="1">
      <c r="A259" s="2" t="s">
        <v>19</v>
      </c>
      <c r="B259" s="2">
        <v>89</v>
      </c>
      <c r="C259" s="2" t="s">
        <v>10</v>
      </c>
      <c r="D259" s="4" t="s">
        <v>194</v>
      </c>
      <c r="E259" s="19" t="s">
        <v>224</v>
      </c>
      <c r="F259" s="22">
        <v>23974</v>
      </c>
      <c r="G259" s="18">
        <v>45002</v>
      </c>
      <c r="I259" s="3" t="s">
        <v>114</v>
      </c>
      <c r="J259" s="1">
        <v>0.622</v>
      </c>
      <c r="K259" s="3"/>
      <c r="L259" s="3" t="s">
        <v>114</v>
      </c>
      <c r="M259" s="14">
        <v>2889</v>
      </c>
      <c r="N259" s="12">
        <v>27369</v>
      </c>
      <c r="O259" s="5">
        <f t="shared" si="2"/>
        <v>0.10555738243998684</v>
      </c>
      <c r="P259" s="13" t="s">
        <v>195</v>
      </c>
    </row>
    <row r="260" spans="1:16" s="3" customFormat="1" ht="17.25" customHeight="1">
      <c r="A260" s="2" t="s">
        <v>19</v>
      </c>
      <c r="B260" s="2">
        <v>90</v>
      </c>
      <c r="C260" s="2" t="s">
        <v>24</v>
      </c>
      <c r="D260" s="4" t="s">
        <v>183</v>
      </c>
      <c r="E260" s="19" t="s">
        <v>248</v>
      </c>
      <c r="F260" s="22">
        <v>9899</v>
      </c>
      <c r="G260" s="18">
        <v>109028</v>
      </c>
      <c r="I260" s="2" t="s">
        <v>114</v>
      </c>
      <c r="J260" s="1">
        <v>0.54490000000000005</v>
      </c>
      <c r="K260" s="4"/>
      <c r="L260" s="3" t="s">
        <v>114</v>
      </c>
      <c r="M260" s="15">
        <v>2381</v>
      </c>
      <c r="N260" s="12">
        <v>24609</v>
      </c>
      <c r="O260" s="5">
        <f t="shared" si="2"/>
        <v>9.6753220366532569E-2</v>
      </c>
      <c r="P260" s="13">
        <v>0.77739999999999998</v>
      </c>
    </row>
    <row r="261" spans="1:16" s="3" customFormat="1" ht="17.25" customHeight="1">
      <c r="A261" s="2" t="s">
        <v>19</v>
      </c>
      <c r="B261" s="2">
        <v>90</v>
      </c>
      <c r="C261" s="2" t="s">
        <v>24</v>
      </c>
      <c r="D261" s="4" t="s">
        <v>183</v>
      </c>
      <c r="E261" s="19" t="s">
        <v>249</v>
      </c>
      <c r="F261" s="22">
        <v>1883</v>
      </c>
      <c r="G261" s="18">
        <v>109028</v>
      </c>
      <c r="I261" s="2" t="s">
        <v>114</v>
      </c>
      <c r="J261" s="1">
        <v>0.54490000000000005</v>
      </c>
      <c r="K261" s="4"/>
      <c r="L261" s="3" t="s">
        <v>114</v>
      </c>
      <c r="M261" s="15">
        <v>2381</v>
      </c>
      <c r="N261" s="12">
        <v>24609</v>
      </c>
      <c r="O261" s="5">
        <f t="shared" si="2"/>
        <v>9.6753220366532569E-2</v>
      </c>
      <c r="P261" s="13">
        <v>0.77739999999999998</v>
      </c>
    </row>
    <row r="262" spans="1:16" s="3" customFormat="1" ht="17.25" customHeight="1">
      <c r="A262" s="2" t="s">
        <v>19</v>
      </c>
      <c r="B262" s="2">
        <v>90</v>
      </c>
      <c r="C262" s="2" t="s">
        <v>24</v>
      </c>
      <c r="D262" s="4" t="s">
        <v>183</v>
      </c>
      <c r="E262" s="19" t="s">
        <v>245</v>
      </c>
      <c r="F262" s="22">
        <v>10850</v>
      </c>
      <c r="G262" s="18">
        <v>109028</v>
      </c>
      <c r="I262" s="2" t="s">
        <v>114</v>
      </c>
      <c r="J262" s="1">
        <v>0.54490000000000005</v>
      </c>
      <c r="K262" s="4"/>
      <c r="L262" s="3" t="s">
        <v>114</v>
      </c>
      <c r="M262" s="15">
        <v>2381</v>
      </c>
      <c r="N262" s="12">
        <v>24609</v>
      </c>
      <c r="O262" s="5">
        <f t="shared" si="2"/>
        <v>9.6753220366532569E-2</v>
      </c>
      <c r="P262" s="13">
        <v>0.77739999999999998</v>
      </c>
    </row>
    <row r="263" spans="1:16" s="3" customFormat="1" ht="17.25" customHeight="1">
      <c r="A263" s="2" t="s">
        <v>19</v>
      </c>
      <c r="B263" s="2">
        <v>90</v>
      </c>
      <c r="C263" s="2" t="s">
        <v>24</v>
      </c>
      <c r="D263" s="4" t="s">
        <v>183</v>
      </c>
      <c r="E263" s="19" t="s">
        <v>246</v>
      </c>
      <c r="F263" s="22">
        <v>1</v>
      </c>
      <c r="G263" s="18">
        <v>109028</v>
      </c>
      <c r="I263" s="2" t="s">
        <v>114</v>
      </c>
      <c r="J263" s="1">
        <v>0.54490000000000005</v>
      </c>
      <c r="K263" s="4"/>
      <c r="L263" s="3" t="s">
        <v>114</v>
      </c>
      <c r="M263" s="15">
        <v>2381</v>
      </c>
      <c r="N263" s="12">
        <v>24609</v>
      </c>
      <c r="O263" s="5">
        <f t="shared" si="2"/>
        <v>9.6753220366532569E-2</v>
      </c>
      <c r="P263" s="13">
        <v>0.77739999999999998</v>
      </c>
    </row>
    <row r="264" spans="1:16" s="3" customFormat="1" ht="17.25" customHeight="1">
      <c r="A264" s="2" t="s">
        <v>19</v>
      </c>
      <c r="B264" s="2">
        <v>91</v>
      </c>
      <c r="C264" s="2" t="s">
        <v>24</v>
      </c>
      <c r="D264" s="4" t="s">
        <v>89</v>
      </c>
      <c r="E264" s="19" t="s">
        <v>247</v>
      </c>
      <c r="F264" s="22">
        <v>6121</v>
      </c>
      <c r="G264" s="18">
        <v>12844</v>
      </c>
      <c r="I264" s="2" t="s">
        <v>12</v>
      </c>
      <c r="J264" s="1">
        <v>0.99250000000000005</v>
      </c>
      <c r="K264" s="4"/>
      <c r="L264" s="3" t="s">
        <v>12</v>
      </c>
      <c r="M264" s="14"/>
      <c r="N264" s="12">
        <v>23027</v>
      </c>
      <c r="P264" s="13"/>
    </row>
    <row r="265" spans="1:16" s="3" customFormat="1" ht="17.25" customHeight="1">
      <c r="A265" s="2" t="s">
        <v>19</v>
      </c>
      <c r="B265" s="2">
        <v>91</v>
      </c>
      <c r="C265" s="2" t="s">
        <v>24</v>
      </c>
      <c r="D265" s="4" t="s">
        <v>89</v>
      </c>
      <c r="E265" s="19" t="s">
        <v>249</v>
      </c>
      <c r="F265" s="22">
        <v>12175</v>
      </c>
      <c r="G265" s="18">
        <v>12844</v>
      </c>
      <c r="I265" s="2" t="s">
        <v>12</v>
      </c>
      <c r="J265" s="1">
        <v>0.99250000000000005</v>
      </c>
      <c r="K265" s="4"/>
      <c r="L265" s="3" t="s">
        <v>12</v>
      </c>
      <c r="M265" s="14"/>
      <c r="N265" s="12">
        <v>23027</v>
      </c>
      <c r="P265" s="13"/>
    </row>
    <row r="266" spans="1:16" s="3" customFormat="1" ht="17.25" customHeight="1">
      <c r="A266" s="2" t="s">
        <v>19</v>
      </c>
      <c r="B266" s="2">
        <v>91</v>
      </c>
      <c r="C266" s="2" t="s">
        <v>24</v>
      </c>
      <c r="D266" s="4" t="s">
        <v>89</v>
      </c>
      <c r="E266" s="19" t="s">
        <v>246</v>
      </c>
      <c r="F266" s="22">
        <v>4829</v>
      </c>
      <c r="G266" s="18">
        <v>12844</v>
      </c>
      <c r="I266" s="2" t="s">
        <v>12</v>
      </c>
      <c r="J266" s="1">
        <v>0.99250000000000005</v>
      </c>
      <c r="K266" s="4"/>
      <c r="L266" s="3" t="s">
        <v>12</v>
      </c>
      <c r="M266" s="14"/>
      <c r="N266" s="12">
        <v>23027</v>
      </c>
      <c r="P266" s="13"/>
    </row>
    <row r="267" spans="1:16" s="3" customFormat="1" ht="17.25" customHeight="1">
      <c r="A267" s="2" t="s">
        <v>19</v>
      </c>
      <c r="B267" s="2">
        <v>92</v>
      </c>
      <c r="C267" s="2" t="s">
        <v>10</v>
      </c>
      <c r="D267" s="4" t="s">
        <v>102</v>
      </c>
      <c r="E267" s="19" t="s">
        <v>255</v>
      </c>
      <c r="F267" s="22">
        <v>23167</v>
      </c>
      <c r="G267" s="18">
        <v>8515</v>
      </c>
      <c r="I267" s="2" t="s">
        <v>12</v>
      </c>
      <c r="J267" s="9">
        <v>0.98599999999999999</v>
      </c>
      <c r="K267" s="4"/>
      <c r="L267" s="3" t="s">
        <v>12</v>
      </c>
      <c r="M267" s="14"/>
      <c r="N267" s="12">
        <v>29742</v>
      </c>
      <c r="P267" s="13"/>
    </row>
    <row r="268" spans="1:16" s="3" customFormat="1" ht="17.25" customHeight="1">
      <c r="A268" s="2" t="s">
        <v>19</v>
      </c>
      <c r="B268" s="2">
        <v>93</v>
      </c>
      <c r="C268" s="2" t="s">
        <v>24</v>
      </c>
      <c r="D268" s="4" t="s">
        <v>60</v>
      </c>
      <c r="E268" s="19" t="s">
        <v>230</v>
      </c>
      <c r="F268" s="22">
        <v>10957</v>
      </c>
      <c r="G268" s="18">
        <v>26725</v>
      </c>
      <c r="I268" s="2" t="s">
        <v>12</v>
      </c>
      <c r="J268" s="1">
        <v>0.98970000000000002</v>
      </c>
      <c r="K268" s="4"/>
      <c r="L268" s="3" t="s">
        <v>12</v>
      </c>
      <c r="M268" s="14"/>
      <c r="N268" s="12">
        <v>25030</v>
      </c>
      <c r="P268" s="13"/>
    </row>
    <row r="269" spans="1:16" s="3" customFormat="1" ht="17.25" customHeight="1">
      <c r="A269" s="2" t="s">
        <v>19</v>
      </c>
      <c r="B269" s="2">
        <v>93</v>
      </c>
      <c r="C269" s="2" t="s">
        <v>24</v>
      </c>
      <c r="D269" s="4" t="s">
        <v>60</v>
      </c>
      <c r="E269" s="19" t="s">
        <v>224</v>
      </c>
      <c r="F269" s="22">
        <v>6194</v>
      </c>
      <c r="G269" s="18">
        <v>26725</v>
      </c>
      <c r="I269" s="2" t="s">
        <v>12</v>
      </c>
      <c r="J269" s="1">
        <v>0.98970000000000002</v>
      </c>
      <c r="K269" s="4"/>
      <c r="L269" s="3" t="s">
        <v>12</v>
      </c>
      <c r="M269" s="14"/>
      <c r="N269" s="12">
        <v>25030</v>
      </c>
      <c r="P269" s="13"/>
    </row>
    <row r="270" spans="1:16" s="3" customFormat="1" ht="17.25" customHeight="1">
      <c r="A270" s="2" t="s">
        <v>19</v>
      </c>
      <c r="B270" s="2">
        <v>93</v>
      </c>
      <c r="C270" s="2" t="s">
        <v>24</v>
      </c>
      <c r="D270" s="4" t="s">
        <v>60</v>
      </c>
      <c r="E270" s="19" t="s">
        <v>246</v>
      </c>
      <c r="F270" s="22">
        <v>7203</v>
      </c>
      <c r="G270" s="18">
        <v>26725</v>
      </c>
      <c r="I270" s="2" t="s">
        <v>12</v>
      </c>
      <c r="J270" s="1">
        <v>0.98970000000000002</v>
      </c>
      <c r="K270" s="4"/>
      <c r="L270" s="3" t="s">
        <v>12</v>
      </c>
      <c r="M270" s="14"/>
      <c r="N270" s="12">
        <v>25030</v>
      </c>
      <c r="P270" s="13"/>
    </row>
    <row r="271" spans="1:16" s="3" customFormat="1" ht="17.25" customHeight="1">
      <c r="A271" s="2" t="s">
        <v>19</v>
      </c>
      <c r="B271" s="2">
        <v>94</v>
      </c>
      <c r="C271" s="2" t="s">
        <v>10</v>
      </c>
      <c r="D271" s="4" t="s">
        <v>188</v>
      </c>
      <c r="E271" s="19" t="s">
        <v>241</v>
      </c>
      <c r="F271" s="22">
        <v>1909</v>
      </c>
      <c r="G271" s="18">
        <v>76973</v>
      </c>
      <c r="I271" s="2" t="s">
        <v>114</v>
      </c>
      <c r="J271" s="9">
        <v>0.6986</v>
      </c>
      <c r="K271" s="4"/>
      <c r="L271" s="3" t="s">
        <v>114</v>
      </c>
      <c r="M271" s="15">
        <v>4190</v>
      </c>
      <c r="N271" s="12">
        <v>28908</v>
      </c>
      <c r="O271" s="5">
        <f>M271/N271</f>
        <v>0.14494257644942576</v>
      </c>
      <c r="P271" s="13">
        <v>0.59279999999999999</v>
      </c>
    </row>
    <row r="272" spans="1:16" s="3" customFormat="1" ht="17.25" customHeight="1">
      <c r="A272" s="2" t="s">
        <v>19</v>
      </c>
      <c r="B272" s="2">
        <v>94</v>
      </c>
      <c r="C272" s="2" t="s">
        <v>10</v>
      </c>
      <c r="D272" s="4" t="s">
        <v>188</v>
      </c>
      <c r="E272" s="19" t="s">
        <v>244</v>
      </c>
      <c r="F272" s="22">
        <v>25231</v>
      </c>
      <c r="G272" s="18">
        <v>76973</v>
      </c>
      <c r="I272" s="2" t="s">
        <v>114</v>
      </c>
      <c r="J272" s="9">
        <v>0.6986</v>
      </c>
      <c r="K272" s="4"/>
      <c r="L272" s="3" t="s">
        <v>114</v>
      </c>
      <c r="M272" s="15">
        <v>4190</v>
      </c>
      <c r="N272" s="12">
        <v>28908</v>
      </c>
      <c r="O272" s="5">
        <f>M272/N272</f>
        <v>0.14494257644942576</v>
      </c>
      <c r="P272" s="13">
        <v>0.59279999999999999</v>
      </c>
    </row>
    <row r="273" spans="1:16" ht="17.25" customHeight="1">
      <c r="A273" s="2" t="s">
        <v>19</v>
      </c>
      <c r="B273" s="2">
        <v>95</v>
      </c>
      <c r="C273" s="2" t="s">
        <v>24</v>
      </c>
      <c r="D273" s="4" t="s">
        <v>150</v>
      </c>
      <c r="E273" s="19" t="s">
        <v>246</v>
      </c>
      <c r="F273" s="22">
        <v>23986</v>
      </c>
      <c r="G273" s="18">
        <v>32237</v>
      </c>
      <c r="I273" s="3" t="s">
        <v>12</v>
      </c>
      <c r="J273" s="1">
        <v>0.98919999999999997</v>
      </c>
      <c r="L273" s="3" t="s">
        <v>114</v>
      </c>
      <c r="M273" s="15">
        <v>4145</v>
      </c>
      <c r="N273" s="12">
        <v>26206</v>
      </c>
      <c r="O273" s="5">
        <f>M273/N273</f>
        <v>0.15816988475921545</v>
      </c>
      <c r="P273" s="13">
        <v>0.72960000000000003</v>
      </c>
    </row>
    <row r="274" spans="1:16" ht="17.25" customHeight="1">
      <c r="A274" s="2" t="s">
        <v>19</v>
      </c>
      <c r="B274" s="2">
        <v>96</v>
      </c>
      <c r="C274" s="2" t="s">
        <v>10</v>
      </c>
      <c r="D274" s="4" t="s">
        <v>198</v>
      </c>
      <c r="E274" s="19" t="s">
        <v>224</v>
      </c>
      <c r="F274" s="22">
        <v>21193</v>
      </c>
      <c r="G274" s="18">
        <v>30860</v>
      </c>
      <c r="I274" s="3" t="s">
        <v>114</v>
      </c>
      <c r="J274" s="9">
        <v>0.75649999999999995</v>
      </c>
      <c r="L274" s="3" t="s">
        <v>114</v>
      </c>
      <c r="M274" s="15">
        <v>1733</v>
      </c>
      <c r="N274" s="12">
        <v>29887</v>
      </c>
      <c r="O274" s="5">
        <f>M274/N274</f>
        <v>5.7985077123833106E-2</v>
      </c>
      <c r="P274" s="13">
        <v>0.71089999999999998</v>
      </c>
    </row>
    <row r="275" spans="1:16" s="3" customFormat="1" ht="17.25" customHeight="1">
      <c r="A275" s="2" t="s">
        <v>19</v>
      </c>
      <c r="B275" s="2">
        <v>97</v>
      </c>
      <c r="C275" s="2" t="s">
        <v>24</v>
      </c>
      <c r="D275" s="4" t="s">
        <v>106</v>
      </c>
      <c r="E275" s="19" t="s">
        <v>245</v>
      </c>
      <c r="F275" s="22">
        <v>1594</v>
      </c>
      <c r="G275" s="18">
        <v>6703</v>
      </c>
      <c r="I275" s="2" t="s">
        <v>12</v>
      </c>
      <c r="J275" s="1">
        <v>0.97699999999999998</v>
      </c>
      <c r="K275" s="4"/>
      <c r="L275" s="3" t="s">
        <v>12</v>
      </c>
      <c r="M275" s="14"/>
      <c r="N275" s="12">
        <v>31740</v>
      </c>
      <c r="P275" s="13"/>
    </row>
    <row r="276" spans="1:16" s="3" customFormat="1" ht="17.25" customHeight="1">
      <c r="A276" s="2" t="s">
        <v>19</v>
      </c>
      <c r="B276" s="2">
        <v>97</v>
      </c>
      <c r="C276" s="2" t="s">
        <v>24</v>
      </c>
      <c r="D276" s="4" t="s">
        <v>106</v>
      </c>
      <c r="E276" s="19" t="s">
        <v>244</v>
      </c>
      <c r="F276" s="22">
        <v>26526</v>
      </c>
      <c r="G276" s="18">
        <v>6703</v>
      </c>
      <c r="I276" s="2" t="s">
        <v>12</v>
      </c>
      <c r="J276" s="1">
        <v>0.97699999999999998</v>
      </c>
      <c r="K276" s="4"/>
      <c r="L276" s="3" t="s">
        <v>12</v>
      </c>
      <c r="M276" s="14"/>
      <c r="N276" s="12">
        <v>31740</v>
      </c>
      <c r="P276" s="13"/>
    </row>
    <row r="277" spans="1:16" s="3" customFormat="1" ht="17.25" customHeight="1">
      <c r="A277" s="2" t="s">
        <v>19</v>
      </c>
      <c r="B277" s="2">
        <v>98</v>
      </c>
      <c r="C277" s="2" t="s">
        <v>10</v>
      </c>
      <c r="D277" s="4" t="s">
        <v>97</v>
      </c>
      <c r="E277" s="19" t="s">
        <v>244</v>
      </c>
      <c r="F277" s="22">
        <v>28450</v>
      </c>
      <c r="G277" s="18">
        <v>10900</v>
      </c>
      <c r="I277" s="2" t="s">
        <v>12</v>
      </c>
      <c r="J277" s="9">
        <v>0.98460000000000003</v>
      </c>
      <c r="K277" s="4"/>
      <c r="L277" s="3" t="s">
        <v>12</v>
      </c>
      <c r="M277" s="14"/>
      <c r="N277" s="12">
        <v>39707</v>
      </c>
      <c r="P277" s="13"/>
    </row>
    <row r="278" spans="1:16" s="3" customFormat="1" ht="17.25" customHeight="1">
      <c r="A278" s="2" t="s">
        <v>19</v>
      </c>
      <c r="B278" s="2">
        <v>99</v>
      </c>
      <c r="C278" s="2" t="s">
        <v>10</v>
      </c>
      <c r="D278" s="4" t="s">
        <v>78</v>
      </c>
      <c r="E278" s="19" t="s">
        <v>255</v>
      </c>
      <c r="F278" s="22">
        <v>18347</v>
      </c>
      <c r="G278" s="18">
        <v>16650</v>
      </c>
      <c r="I278" s="2" t="s">
        <v>12</v>
      </c>
      <c r="J278" s="1">
        <v>0.98529999999999995</v>
      </c>
      <c r="K278" s="4"/>
      <c r="L278" s="3" t="s">
        <v>12</v>
      </c>
      <c r="M278" s="14"/>
      <c r="N278" s="12">
        <v>36556</v>
      </c>
      <c r="P278" s="13"/>
    </row>
    <row r="279" spans="1:16" s="3" customFormat="1" ht="17.25" customHeight="1">
      <c r="A279" s="2" t="s">
        <v>19</v>
      </c>
      <c r="B279" s="2">
        <v>99</v>
      </c>
      <c r="C279" s="2" t="s">
        <v>10</v>
      </c>
      <c r="D279" s="4" t="s">
        <v>78</v>
      </c>
      <c r="E279" s="19" t="s">
        <v>241</v>
      </c>
      <c r="F279" s="22">
        <v>11953</v>
      </c>
      <c r="G279" s="18">
        <v>16650</v>
      </c>
      <c r="I279" s="2" t="s">
        <v>12</v>
      </c>
      <c r="J279" s="1">
        <v>0.98529999999999995</v>
      </c>
      <c r="K279" s="4"/>
      <c r="L279" s="3" t="s">
        <v>12</v>
      </c>
      <c r="M279" s="14"/>
      <c r="N279" s="12">
        <v>36556</v>
      </c>
      <c r="P279" s="13"/>
    </row>
    <row r="280" spans="1:16" s="3" customFormat="1" ht="17.25" customHeight="1">
      <c r="A280" s="2" t="s">
        <v>19</v>
      </c>
      <c r="B280" s="2">
        <v>100</v>
      </c>
      <c r="C280" s="2" t="s">
        <v>10</v>
      </c>
      <c r="D280" s="4" t="s">
        <v>175</v>
      </c>
      <c r="E280" s="19" t="s">
        <v>255</v>
      </c>
      <c r="F280" s="22">
        <v>30312</v>
      </c>
      <c r="G280" s="18">
        <v>31145</v>
      </c>
      <c r="I280" s="2" t="s">
        <v>114</v>
      </c>
      <c r="J280" s="9">
        <v>0.66779999999999995</v>
      </c>
      <c r="K280" s="4"/>
      <c r="L280" s="3" t="s">
        <v>12</v>
      </c>
      <c r="M280" s="14"/>
      <c r="N280" s="12">
        <v>26649</v>
      </c>
      <c r="P280" s="13"/>
    </row>
    <row r="281" spans="1:16" s="3" customFormat="1" ht="17.25" customHeight="1">
      <c r="A281" s="2" t="s">
        <v>19</v>
      </c>
      <c r="B281" s="2">
        <v>101</v>
      </c>
      <c r="C281" s="2" t="s">
        <v>24</v>
      </c>
      <c r="D281" s="4" t="s">
        <v>95</v>
      </c>
      <c r="E281" s="19" t="s">
        <v>243</v>
      </c>
      <c r="F281" s="22">
        <v>2540</v>
      </c>
      <c r="G281" s="18">
        <v>11153</v>
      </c>
      <c r="I281" s="2" t="s">
        <v>12</v>
      </c>
      <c r="J281" s="1">
        <v>0.98099999999999998</v>
      </c>
      <c r="K281" s="4"/>
      <c r="L281" s="3" t="s">
        <v>12</v>
      </c>
      <c r="M281" s="14"/>
      <c r="N281" s="12">
        <v>22976</v>
      </c>
      <c r="P281" s="13"/>
    </row>
    <row r="282" spans="1:16" s="3" customFormat="1" ht="17.25" customHeight="1">
      <c r="A282" s="2" t="s">
        <v>19</v>
      </c>
      <c r="B282" s="2">
        <v>101</v>
      </c>
      <c r="C282" s="2" t="s">
        <v>24</v>
      </c>
      <c r="D282" s="4" t="s">
        <v>95</v>
      </c>
      <c r="E282" s="19" t="s">
        <v>240</v>
      </c>
      <c r="F282" s="22">
        <v>22020</v>
      </c>
      <c r="G282" s="18">
        <v>11153</v>
      </c>
      <c r="I282" s="2" t="s">
        <v>12</v>
      </c>
      <c r="J282" s="1">
        <v>0.98099999999999998</v>
      </c>
      <c r="K282" s="4"/>
      <c r="L282" s="3" t="s">
        <v>12</v>
      </c>
      <c r="M282" s="14"/>
      <c r="N282" s="12">
        <v>22976</v>
      </c>
      <c r="P282" s="13"/>
    </row>
    <row r="283" spans="1:16" ht="17.25" customHeight="1">
      <c r="A283" s="2" t="s">
        <v>19</v>
      </c>
      <c r="B283" s="2">
        <v>102</v>
      </c>
      <c r="C283" s="2" t="s">
        <v>24</v>
      </c>
      <c r="D283" s="4" t="s">
        <v>77</v>
      </c>
      <c r="E283" s="19" t="s">
        <v>255</v>
      </c>
      <c r="F283" s="22">
        <v>20732</v>
      </c>
      <c r="G283" s="18">
        <v>17070</v>
      </c>
      <c r="I283" s="3" t="s">
        <v>12</v>
      </c>
      <c r="J283" s="1">
        <v>0.9849</v>
      </c>
      <c r="L283" s="3" t="s">
        <v>12</v>
      </c>
      <c r="N283" s="12">
        <v>28307</v>
      </c>
    </row>
    <row r="284" spans="1:16" ht="17.25" customHeight="1">
      <c r="A284" s="2" t="s">
        <v>19</v>
      </c>
      <c r="B284" s="2">
        <v>102</v>
      </c>
      <c r="C284" s="2" t="s">
        <v>24</v>
      </c>
      <c r="D284" s="4" t="s">
        <v>77</v>
      </c>
      <c r="E284" s="19" t="s">
        <v>244</v>
      </c>
      <c r="F284" s="22">
        <v>3432</v>
      </c>
      <c r="G284" s="18">
        <v>17070</v>
      </c>
      <c r="I284" s="3" t="s">
        <v>12</v>
      </c>
      <c r="J284" s="1">
        <v>0.9849</v>
      </c>
      <c r="L284" s="3" t="s">
        <v>12</v>
      </c>
      <c r="N284" s="12">
        <v>28307</v>
      </c>
    </row>
    <row r="285" spans="1:16" ht="17.25" customHeight="1">
      <c r="A285" s="2" t="s">
        <v>19</v>
      </c>
      <c r="B285" s="2">
        <v>103</v>
      </c>
      <c r="C285" s="2" t="s">
        <v>24</v>
      </c>
      <c r="D285" s="7" t="s">
        <v>157</v>
      </c>
      <c r="E285" s="19" t="s">
        <v>239</v>
      </c>
      <c r="F285" s="22">
        <v>20629</v>
      </c>
      <c r="G285" s="18">
        <v>19399</v>
      </c>
      <c r="I285" s="3" t="s">
        <v>12</v>
      </c>
      <c r="J285" s="9">
        <v>0.99160000000000004</v>
      </c>
      <c r="L285" s="3" t="s">
        <v>114</v>
      </c>
      <c r="M285" s="14">
        <v>2035</v>
      </c>
      <c r="N285" s="12">
        <v>22907</v>
      </c>
      <c r="O285" s="5">
        <f>M285/N285</f>
        <v>8.883747326144846E-2</v>
      </c>
      <c r="P285" s="13">
        <v>0.91200000000000003</v>
      </c>
    </row>
    <row r="286" spans="1:16" ht="17.25" customHeight="1">
      <c r="A286" s="2" t="s">
        <v>19</v>
      </c>
      <c r="B286" s="2">
        <v>103</v>
      </c>
      <c r="C286" s="2" t="s">
        <v>24</v>
      </c>
      <c r="D286" s="7" t="s">
        <v>157</v>
      </c>
      <c r="E286" s="19" t="s">
        <v>233</v>
      </c>
      <c r="F286" s="22">
        <v>2028</v>
      </c>
      <c r="G286" s="18">
        <v>19399</v>
      </c>
      <c r="I286" s="3" t="s">
        <v>12</v>
      </c>
      <c r="J286" s="9">
        <v>0.99160000000000004</v>
      </c>
      <c r="L286" s="3" t="s">
        <v>114</v>
      </c>
      <c r="M286" s="14">
        <v>2035</v>
      </c>
      <c r="N286" s="12">
        <v>22907</v>
      </c>
      <c r="O286" s="5">
        <f>M286/N286</f>
        <v>8.883747326144846E-2</v>
      </c>
      <c r="P286" s="13">
        <v>0.91200000000000003</v>
      </c>
    </row>
    <row r="287" spans="1:16" ht="17.25" customHeight="1">
      <c r="A287" s="2" t="s">
        <v>19</v>
      </c>
      <c r="B287" s="2">
        <v>103</v>
      </c>
      <c r="C287" s="2" t="s">
        <v>24</v>
      </c>
      <c r="D287" s="7" t="s">
        <v>157</v>
      </c>
      <c r="E287" s="19" t="s">
        <v>240</v>
      </c>
      <c r="F287" s="22">
        <v>784</v>
      </c>
      <c r="G287" s="18">
        <v>19399</v>
      </c>
      <c r="I287" s="3" t="s">
        <v>12</v>
      </c>
      <c r="J287" s="9">
        <v>0.99160000000000004</v>
      </c>
      <c r="L287" s="3" t="s">
        <v>114</v>
      </c>
      <c r="M287" s="14">
        <v>2035</v>
      </c>
      <c r="N287" s="12">
        <v>22907</v>
      </c>
      <c r="O287" s="5">
        <f>M287/N287</f>
        <v>8.883747326144846E-2</v>
      </c>
      <c r="P287" s="13">
        <v>0.91200000000000003</v>
      </c>
    </row>
    <row r="288" spans="1:16" ht="17.25" customHeight="1">
      <c r="A288" s="2" t="s">
        <v>19</v>
      </c>
      <c r="B288" s="2">
        <v>104</v>
      </c>
      <c r="C288" s="2" t="s">
        <v>10</v>
      </c>
      <c r="D288" s="7" t="s">
        <v>66</v>
      </c>
      <c r="E288" s="19" t="s">
        <v>233</v>
      </c>
      <c r="F288" s="22">
        <v>34370</v>
      </c>
      <c r="G288" s="18">
        <v>24434</v>
      </c>
      <c r="I288" s="3" t="s">
        <v>12</v>
      </c>
      <c r="J288" s="9">
        <v>0.99339999999999995</v>
      </c>
      <c r="L288" s="3" t="s">
        <v>12</v>
      </c>
      <c r="N288" s="12">
        <v>35642</v>
      </c>
    </row>
    <row r="289" spans="1:16" ht="17.25" customHeight="1">
      <c r="A289" s="2" t="s">
        <v>19</v>
      </c>
      <c r="B289" s="2">
        <v>105</v>
      </c>
      <c r="C289" s="2" t="s">
        <v>10</v>
      </c>
      <c r="D289" s="7" t="s">
        <v>88</v>
      </c>
      <c r="E289" s="19" t="s">
        <v>233</v>
      </c>
      <c r="F289" s="22">
        <v>23555</v>
      </c>
      <c r="G289" s="18">
        <v>13299</v>
      </c>
      <c r="I289" s="3" t="s">
        <v>12</v>
      </c>
      <c r="J289" s="9">
        <v>0.99029999999999996</v>
      </c>
      <c r="L289" s="3" t="s">
        <v>12</v>
      </c>
      <c r="N289" s="12">
        <v>42773</v>
      </c>
    </row>
    <row r="290" spans="1:16" ht="17.25" customHeight="1">
      <c r="A290" s="2" t="s">
        <v>19</v>
      </c>
      <c r="B290" s="2">
        <v>106</v>
      </c>
      <c r="C290" s="2" t="s">
        <v>10</v>
      </c>
      <c r="D290" s="7" t="s">
        <v>71</v>
      </c>
      <c r="E290" s="19" t="s">
        <v>233</v>
      </c>
      <c r="F290" s="22">
        <v>34174</v>
      </c>
      <c r="G290" s="18">
        <v>21674</v>
      </c>
      <c r="I290" s="3" t="s">
        <v>12</v>
      </c>
      <c r="J290" s="9">
        <v>0.99460000000000004</v>
      </c>
      <c r="L290" s="3" t="s">
        <v>12</v>
      </c>
      <c r="N290" s="12">
        <v>36727</v>
      </c>
    </row>
    <row r="291" spans="1:16" ht="17.25" customHeight="1">
      <c r="A291" s="2" t="s">
        <v>19</v>
      </c>
      <c r="B291" s="2">
        <v>107</v>
      </c>
      <c r="C291" s="2" t="s">
        <v>10</v>
      </c>
      <c r="D291" s="7" t="s">
        <v>27</v>
      </c>
      <c r="E291" s="19" t="s">
        <v>233</v>
      </c>
      <c r="F291" s="22">
        <v>30159</v>
      </c>
      <c r="G291" s="18">
        <v>92187</v>
      </c>
      <c r="I291" s="3" t="s">
        <v>12</v>
      </c>
      <c r="J291" s="9">
        <v>0.99070000000000003</v>
      </c>
      <c r="L291" s="3" t="s">
        <v>12</v>
      </c>
      <c r="N291" s="12">
        <v>30111</v>
      </c>
    </row>
    <row r="292" spans="1:16" ht="17.25" customHeight="1">
      <c r="A292" s="2" t="s">
        <v>19</v>
      </c>
      <c r="B292" s="2">
        <v>108</v>
      </c>
      <c r="C292" s="2" t="s">
        <v>10</v>
      </c>
      <c r="D292" s="4" t="s">
        <v>55</v>
      </c>
      <c r="E292" s="19" t="s">
        <v>241</v>
      </c>
      <c r="F292" s="22">
        <v>8650</v>
      </c>
      <c r="G292" s="18">
        <v>30665</v>
      </c>
      <c r="I292" s="3" t="s">
        <v>12</v>
      </c>
      <c r="J292" s="1">
        <v>0.99109999999999998</v>
      </c>
      <c r="L292" s="3" t="s">
        <v>12</v>
      </c>
      <c r="N292" s="12">
        <v>30867</v>
      </c>
    </row>
    <row r="293" spans="1:16" ht="17.25" customHeight="1">
      <c r="A293" s="2" t="s">
        <v>19</v>
      </c>
      <c r="B293" s="2">
        <v>108</v>
      </c>
      <c r="C293" s="2" t="s">
        <v>10</v>
      </c>
      <c r="D293" s="4" t="s">
        <v>55</v>
      </c>
      <c r="E293" s="19" t="s">
        <v>239</v>
      </c>
      <c r="F293" s="22">
        <v>23112</v>
      </c>
      <c r="G293" s="18">
        <v>30665</v>
      </c>
      <c r="I293" s="3" t="s">
        <v>12</v>
      </c>
      <c r="J293" s="1">
        <v>0.99109999999999998</v>
      </c>
      <c r="L293" s="3" t="s">
        <v>12</v>
      </c>
      <c r="N293" s="12">
        <v>30867</v>
      </c>
    </row>
    <row r="294" spans="1:16" ht="17.25" customHeight="1">
      <c r="A294" s="2" t="s">
        <v>19</v>
      </c>
      <c r="B294" s="2">
        <v>109</v>
      </c>
      <c r="C294" s="2" t="s">
        <v>24</v>
      </c>
      <c r="D294" s="4" t="s">
        <v>62</v>
      </c>
      <c r="E294" s="19" t="s">
        <v>241</v>
      </c>
      <c r="F294" s="22">
        <v>16743</v>
      </c>
      <c r="G294" s="18">
        <v>24880</v>
      </c>
      <c r="I294" s="3" t="s">
        <v>12</v>
      </c>
      <c r="J294" s="9" t="s">
        <v>63</v>
      </c>
      <c r="L294" s="3" t="s">
        <v>12</v>
      </c>
      <c r="N294" s="12">
        <v>23569</v>
      </c>
    </row>
    <row r="295" spans="1:16" ht="17.25" customHeight="1">
      <c r="A295" s="2" t="s">
        <v>19</v>
      </c>
      <c r="B295" s="2">
        <v>109</v>
      </c>
      <c r="C295" s="2" t="s">
        <v>24</v>
      </c>
      <c r="D295" s="4" t="s">
        <v>62</v>
      </c>
      <c r="E295" s="19" t="s">
        <v>244</v>
      </c>
      <c r="F295" s="22">
        <v>7712</v>
      </c>
      <c r="G295" s="18">
        <v>24880</v>
      </c>
      <c r="I295" s="3" t="s">
        <v>12</v>
      </c>
      <c r="J295" s="9" t="s">
        <v>63</v>
      </c>
      <c r="L295" s="3" t="s">
        <v>12</v>
      </c>
      <c r="N295" s="12">
        <v>23569</v>
      </c>
    </row>
    <row r="296" spans="1:16" ht="17.25" customHeight="1">
      <c r="A296" s="2" t="s">
        <v>19</v>
      </c>
      <c r="B296" s="2">
        <v>110</v>
      </c>
      <c r="C296" s="2" t="s">
        <v>10</v>
      </c>
      <c r="D296" s="4" t="s">
        <v>186</v>
      </c>
      <c r="E296" s="19" t="s">
        <v>241</v>
      </c>
      <c r="F296" s="22">
        <v>31265</v>
      </c>
      <c r="G296" s="18">
        <v>80749</v>
      </c>
      <c r="I296" s="3" t="s">
        <v>114</v>
      </c>
      <c r="J296" s="1">
        <v>0.64990000000000003</v>
      </c>
      <c r="L296" s="3" t="s">
        <v>114</v>
      </c>
      <c r="M296" s="15">
        <v>3053</v>
      </c>
      <c r="N296" s="12">
        <v>29003</v>
      </c>
      <c r="O296" s="5">
        <f>M296/N296</f>
        <v>0.10526497258904251</v>
      </c>
      <c r="P296" s="13" t="s">
        <v>187</v>
      </c>
    </row>
    <row r="297" spans="1:16" ht="17.25" customHeight="1">
      <c r="A297" s="2" t="s">
        <v>19</v>
      </c>
      <c r="B297" s="2">
        <v>111</v>
      </c>
      <c r="C297" s="2" t="s">
        <v>24</v>
      </c>
      <c r="D297" s="4" t="s">
        <v>64</v>
      </c>
      <c r="E297" s="19" t="s">
        <v>241</v>
      </c>
      <c r="F297" s="22">
        <v>26099</v>
      </c>
      <c r="G297" s="18">
        <v>24595</v>
      </c>
      <c r="I297" s="3" t="s">
        <v>12</v>
      </c>
      <c r="J297" s="9">
        <v>0.98770000000000002</v>
      </c>
      <c r="L297" s="3" t="s">
        <v>12</v>
      </c>
      <c r="N297" s="12">
        <v>25986</v>
      </c>
    </row>
    <row r="298" spans="1:16" ht="17.25" customHeight="1">
      <c r="A298" s="2" t="s">
        <v>19</v>
      </c>
      <c r="B298" s="2">
        <v>112</v>
      </c>
      <c r="C298" s="2" t="s">
        <v>10</v>
      </c>
      <c r="D298" s="4" t="s">
        <v>144</v>
      </c>
      <c r="E298" s="19" t="s">
        <v>241</v>
      </c>
      <c r="F298" s="22">
        <v>35913</v>
      </c>
      <c r="G298" s="18">
        <v>46662</v>
      </c>
      <c r="I298" s="3" t="s">
        <v>12</v>
      </c>
      <c r="J298" s="9">
        <v>0.98640000000000005</v>
      </c>
      <c r="L298" s="3" t="s">
        <v>114</v>
      </c>
      <c r="M298" s="15">
        <v>1906</v>
      </c>
      <c r="N298" s="12">
        <v>34932</v>
      </c>
      <c r="O298" s="5">
        <f>M298/N298</f>
        <v>5.4563151265315468E-2</v>
      </c>
      <c r="P298" s="13">
        <v>0.76859999999999995</v>
      </c>
    </row>
    <row r="299" spans="1:16" ht="17.25" customHeight="1">
      <c r="A299" s="2" t="s">
        <v>19</v>
      </c>
      <c r="B299" s="2">
        <v>113</v>
      </c>
      <c r="C299" s="2" t="s">
        <v>24</v>
      </c>
      <c r="D299" s="4" t="s">
        <v>99</v>
      </c>
      <c r="E299" s="19" t="s">
        <v>241</v>
      </c>
      <c r="F299" s="22">
        <v>21116</v>
      </c>
      <c r="G299" s="18">
        <v>9381</v>
      </c>
      <c r="I299" s="3" t="s">
        <v>12</v>
      </c>
      <c r="J299" s="9" t="s">
        <v>100</v>
      </c>
      <c r="L299" s="3" t="s">
        <v>12</v>
      </c>
      <c r="N299" s="12">
        <v>21768</v>
      </c>
    </row>
    <row r="300" spans="1:16" ht="17.25" customHeight="1">
      <c r="A300" s="2" t="s">
        <v>19</v>
      </c>
      <c r="B300" s="2">
        <v>113</v>
      </c>
      <c r="C300" s="2" t="s">
        <v>24</v>
      </c>
      <c r="D300" s="4" t="s">
        <v>99</v>
      </c>
      <c r="E300" s="19" t="s">
        <v>244</v>
      </c>
      <c r="F300" s="22">
        <v>3404</v>
      </c>
      <c r="G300" s="18">
        <v>9381</v>
      </c>
      <c r="I300" s="3" t="s">
        <v>12</v>
      </c>
      <c r="J300" s="9" t="s">
        <v>100</v>
      </c>
      <c r="L300" s="3" t="s">
        <v>12</v>
      </c>
      <c r="N300" s="12">
        <v>21768</v>
      </c>
    </row>
    <row r="301" spans="1:16" ht="17.25" customHeight="1">
      <c r="A301" s="2" t="s">
        <v>19</v>
      </c>
      <c r="B301" s="2">
        <v>114</v>
      </c>
      <c r="C301" s="2" t="s">
        <v>10</v>
      </c>
      <c r="D301" s="4" t="s">
        <v>181</v>
      </c>
      <c r="E301" s="19" t="s">
        <v>241</v>
      </c>
      <c r="F301" s="22">
        <v>23916</v>
      </c>
      <c r="G301" s="18">
        <v>17252</v>
      </c>
      <c r="I301" s="3" t="s">
        <v>114</v>
      </c>
      <c r="J301" s="1">
        <v>0.60629999999999995</v>
      </c>
      <c r="L301" s="3" t="s">
        <v>12</v>
      </c>
      <c r="N301" s="12">
        <v>29177</v>
      </c>
    </row>
    <row r="302" spans="1:16" ht="17.25" customHeight="1">
      <c r="A302" s="2" t="s">
        <v>19</v>
      </c>
      <c r="B302" s="2">
        <v>114</v>
      </c>
      <c r="C302" s="2" t="s">
        <v>10</v>
      </c>
      <c r="D302" s="4" t="s">
        <v>181</v>
      </c>
      <c r="E302" s="19" t="s">
        <v>244</v>
      </c>
      <c r="F302" s="22">
        <v>7733</v>
      </c>
      <c r="G302" s="18">
        <v>17252</v>
      </c>
      <c r="I302" s="3" t="s">
        <v>114</v>
      </c>
      <c r="J302" s="1">
        <v>0.60629999999999995</v>
      </c>
      <c r="L302" s="3" t="s">
        <v>12</v>
      </c>
      <c r="N302" s="12">
        <v>29177</v>
      </c>
    </row>
    <row r="303" spans="1:16" ht="17.25" customHeight="1">
      <c r="A303" s="2" t="s">
        <v>19</v>
      </c>
      <c r="B303" s="2">
        <v>115</v>
      </c>
      <c r="C303" s="2" t="s">
        <v>10</v>
      </c>
      <c r="D303" s="4" t="s">
        <v>44</v>
      </c>
      <c r="E303" s="19" t="s">
        <v>241</v>
      </c>
      <c r="F303" s="22">
        <v>34350</v>
      </c>
      <c r="G303" s="18">
        <v>43404</v>
      </c>
      <c r="I303" s="3" t="s">
        <v>12</v>
      </c>
      <c r="J303" s="1">
        <v>0.98140000000000005</v>
      </c>
      <c r="L303" s="3" t="s">
        <v>12</v>
      </c>
      <c r="N303" s="12">
        <v>30195</v>
      </c>
    </row>
    <row r="304" spans="1:16" ht="17.25" customHeight="1">
      <c r="A304" s="2" t="s">
        <v>19</v>
      </c>
      <c r="B304" s="2">
        <v>116</v>
      </c>
      <c r="C304" s="2" t="s">
        <v>24</v>
      </c>
      <c r="D304" s="4" t="s">
        <v>196</v>
      </c>
      <c r="E304" s="19" t="s">
        <v>241</v>
      </c>
      <c r="F304" s="22">
        <v>25712</v>
      </c>
      <c r="G304" s="18">
        <v>35390</v>
      </c>
      <c r="I304" s="3" t="s">
        <v>114</v>
      </c>
      <c r="J304" s="9" t="s">
        <v>197</v>
      </c>
      <c r="L304" s="3" t="s">
        <v>114</v>
      </c>
      <c r="M304" s="15">
        <v>1831</v>
      </c>
      <c r="N304" s="12">
        <v>29619</v>
      </c>
      <c r="O304" s="5">
        <f>M304/N304</f>
        <v>6.1818427360815692E-2</v>
      </c>
      <c r="P304" s="13">
        <v>0.69910000000000005</v>
      </c>
    </row>
    <row r="305" spans="1:16" ht="17.25" customHeight="1">
      <c r="A305" s="2" t="s">
        <v>19</v>
      </c>
      <c r="B305" s="2">
        <v>116</v>
      </c>
      <c r="C305" s="2" t="s">
        <v>24</v>
      </c>
      <c r="D305" s="4" t="s">
        <v>196</v>
      </c>
      <c r="E305" s="19" t="s">
        <v>245</v>
      </c>
      <c r="F305" s="22">
        <v>3684</v>
      </c>
      <c r="G305" s="18">
        <v>35390</v>
      </c>
      <c r="I305" s="3" t="s">
        <v>114</v>
      </c>
      <c r="J305" s="9" t="s">
        <v>197</v>
      </c>
      <c r="L305" s="3" t="s">
        <v>114</v>
      </c>
      <c r="M305" s="15">
        <v>1831</v>
      </c>
      <c r="N305" s="12">
        <v>29619</v>
      </c>
      <c r="O305" s="5">
        <f>M305/N305</f>
        <v>6.1818427360815692E-2</v>
      </c>
      <c r="P305" s="13">
        <v>0.69910000000000005</v>
      </c>
    </row>
    <row r="306" spans="1:16" ht="17.25" customHeight="1">
      <c r="A306" s="2" t="s">
        <v>19</v>
      </c>
      <c r="B306" s="2">
        <v>117</v>
      </c>
      <c r="C306" s="2" t="s">
        <v>10</v>
      </c>
      <c r="D306" s="4" t="s">
        <v>107</v>
      </c>
      <c r="E306" s="19" t="s">
        <v>255</v>
      </c>
      <c r="F306" s="22">
        <v>16344</v>
      </c>
      <c r="G306" s="18">
        <v>6683</v>
      </c>
      <c r="I306" s="3" t="s">
        <v>12</v>
      </c>
      <c r="J306" s="1">
        <v>0.97889999999999999</v>
      </c>
      <c r="L306" s="3" t="s">
        <v>12</v>
      </c>
      <c r="N306" s="12">
        <v>33517</v>
      </c>
    </row>
    <row r="307" spans="1:16" ht="17.25" customHeight="1">
      <c r="A307" s="2" t="s">
        <v>19</v>
      </c>
      <c r="B307" s="2">
        <v>117</v>
      </c>
      <c r="C307" s="2" t="s">
        <v>10</v>
      </c>
      <c r="D307" s="4" t="s">
        <v>107</v>
      </c>
      <c r="E307" s="19" t="s">
        <v>241</v>
      </c>
      <c r="F307" s="22">
        <v>6424</v>
      </c>
      <c r="G307" s="18">
        <v>6683</v>
      </c>
      <c r="I307" s="3" t="s">
        <v>12</v>
      </c>
      <c r="J307" s="1">
        <v>0.97889999999999999</v>
      </c>
      <c r="L307" s="3" t="s">
        <v>12</v>
      </c>
      <c r="N307" s="12">
        <v>33517</v>
      </c>
    </row>
    <row r="308" spans="1:16" ht="17.25" customHeight="1">
      <c r="A308" s="2" t="s">
        <v>19</v>
      </c>
      <c r="B308" s="2">
        <v>118</v>
      </c>
      <c r="C308" s="2" t="s">
        <v>10</v>
      </c>
      <c r="D308" s="4" t="s">
        <v>49</v>
      </c>
      <c r="E308" s="19" t="s">
        <v>251</v>
      </c>
      <c r="F308" s="22">
        <v>25893</v>
      </c>
      <c r="G308" s="18">
        <v>39000</v>
      </c>
      <c r="I308" s="3" t="s">
        <v>35</v>
      </c>
      <c r="J308" s="1">
        <v>0.86870000000000003</v>
      </c>
      <c r="L308" s="3" t="s">
        <v>12</v>
      </c>
      <c r="N308" s="12">
        <v>53561</v>
      </c>
    </row>
    <row r="309" spans="1:16" ht="17.25" customHeight="1">
      <c r="A309" s="2" t="s">
        <v>19</v>
      </c>
      <c r="B309" s="2">
        <v>118</v>
      </c>
      <c r="C309" s="2" t="s">
        <v>10</v>
      </c>
      <c r="D309" s="4" t="s">
        <v>49</v>
      </c>
      <c r="E309" s="19" t="s">
        <v>252</v>
      </c>
      <c r="F309" s="22">
        <v>4247</v>
      </c>
      <c r="G309" s="18">
        <v>39000</v>
      </c>
      <c r="I309" s="3" t="s">
        <v>35</v>
      </c>
      <c r="J309" s="1">
        <v>0.86870000000000003</v>
      </c>
      <c r="L309" s="3" t="s">
        <v>12</v>
      </c>
      <c r="N309" s="12">
        <v>53561</v>
      </c>
    </row>
    <row r="310" spans="1:16" ht="17.25" customHeight="1">
      <c r="A310" s="2" t="s">
        <v>19</v>
      </c>
      <c r="B310" s="2">
        <v>119</v>
      </c>
      <c r="C310" s="2" t="s">
        <v>24</v>
      </c>
      <c r="D310" s="4" t="s">
        <v>165</v>
      </c>
      <c r="E310" s="19" t="s">
        <v>241</v>
      </c>
      <c r="F310" s="22">
        <v>33454</v>
      </c>
      <c r="G310" s="18">
        <v>104169</v>
      </c>
      <c r="I310" s="3" t="s">
        <v>114</v>
      </c>
      <c r="J310" s="1">
        <v>0.61099999999999999</v>
      </c>
      <c r="L310" s="3" t="s">
        <v>12</v>
      </c>
      <c r="N310" s="12">
        <v>32071</v>
      </c>
    </row>
    <row r="311" spans="1:16" ht="17.25" customHeight="1">
      <c r="A311" s="2" t="s">
        <v>19</v>
      </c>
      <c r="B311" s="2">
        <v>120</v>
      </c>
      <c r="C311" s="2" t="s">
        <v>10</v>
      </c>
      <c r="D311" s="4" t="s">
        <v>50</v>
      </c>
      <c r="E311" s="19" t="s">
        <v>251</v>
      </c>
      <c r="F311" s="22">
        <v>23893</v>
      </c>
      <c r="G311" s="18">
        <v>38599</v>
      </c>
      <c r="I311" s="3" t="s">
        <v>12</v>
      </c>
      <c r="J311" s="1">
        <v>0.98909999999999998</v>
      </c>
      <c r="L311" s="3" t="s">
        <v>12</v>
      </c>
      <c r="N311" s="12">
        <v>25038</v>
      </c>
    </row>
    <row r="312" spans="1:16" ht="17.25" customHeight="1">
      <c r="A312" s="2" t="s">
        <v>19</v>
      </c>
      <c r="B312" s="2">
        <v>120</v>
      </c>
      <c r="C312" s="2" t="s">
        <v>10</v>
      </c>
      <c r="D312" s="4" t="s">
        <v>50</v>
      </c>
      <c r="E312" s="19" t="s">
        <v>252</v>
      </c>
      <c r="F312" s="22">
        <v>3981</v>
      </c>
      <c r="G312" s="18">
        <v>38599</v>
      </c>
      <c r="I312" s="3" t="s">
        <v>12</v>
      </c>
      <c r="J312" s="1">
        <v>0.98909999999999998</v>
      </c>
      <c r="L312" s="3" t="s">
        <v>12</v>
      </c>
      <c r="N312" s="12">
        <v>25038</v>
      </c>
    </row>
    <row r="313" spans="1:16" ht="17.25" customHeight="1">
      <c r="A313" s="2" t="s">
        <v>19</v>
      </c>
      <c r="B313" s="2">
        <v>121</v>
      </c>
      <c r="C313" s="2" t="s">
        <v>24</v>
      </c>
      <c r="D313" s="4" t="s">
        <v>203</v>
      </c>
      <c r="E313" s="19" t="s">
        <v>251</v>
      </c>
      <c r="F313" s="22">
        <v>15075</v>
      </c>
      <c r="G313" s="18">
        <v>3600</v>
      </c>
      <c r="I313" s="3" t="s">
        <v>114</v>
      </c>
      <c r="J313" s="9">
        <v>0.61739999999999995</v>
      </c>
      <c r="L313" s="3" t="s">
        <v>114</v>
      </c>
      <c r="M313" s="15">
        <v>2549</v>
      </c>
      <c r="N313" s="12">
        <v>22112</v>
      </c>
      <c r="O313" s="5">
        <f>M313/N313</f>
        <v>0.11527677279305354</v>
      </c>
      <c r="P313" s="13">
        <v>0.59040000000000004</v>
      </c>
    </row>
    <row r="314" spans="1:16" ht="17.25" customHeight="1">
      <c r="A314" s="2" t="s">
        <v>19</v>
      </c>
      <c r="B314" s="2">
        <v>121</v>
      </c>
      <c r="C314" s="2" t="s">
        <v>24</v>
      </c>
      <c r="D314" s="4" t="s">
        <v>203</v>
      </c>
      <c r="E314" s="19" t="s">
        <v>245</v>
      </c>
      <c r="F314" s="22">
        <v>9607</v>
      </c>
      <c r="G314" s="18">
        <v>3600</v>
      </c>
      <c r="I314" s="3" t="s">
        <v>114</v>
      </c>
      <c r="J314" s="9">
        <v>0.61739999999999995</v>
      </c>
      <c r="L314" s="3" t="s">
        <v>114</v>
      </c>
      <c r="M314" s="15">
        <v>2549</v>
      </c>
      <c r="N314" s="12">
        <v>22112</v>
      </c>
      <c r="O314" s="5">
        <f>M314/N314</f>
        <v>0.11527677279305354</v>
      </c>
      <c r="P314" s="13">
        <v>0.59040000000000004</v>
      </c>
    </row>
    <row r="315" spans="1:16" ht="17.25" customHeight="1">
      <c r="A315" s="2" t="s">
        <v>19</v>
      </c>
      <c r="B315" s="2">
        <v>122</v>
      </c>
      <c r="C315" s="2" t="s">
        <v>24</v>
      </c>
      <c r="D315" s="4" t="s">
        <v>151</v>
      </c>
      <c r="E315" s="19" t="s">
        <v>251</v>
      </c>
      <c r="F315" s="22">
        <v>58</v>
      </c>
      <c r="G315" s="18">
        <v>29094</v>
      </c>
      <c r="I315" s="3" t="s">
        <v>12</v>
      </c>
      <c r="J315" s="9">
        <v>0.99299999999999999</v>
      </c>
      <c r="L315" s="3" t="s">
        <v>114</v>
      </c>
      <c r="M315" s="15">
        <v>5720</v>
      </c>
      <c r="N315" s="12">
        <v>27196</v>
      </c>
      <c r="O315" s="5">
        <f>M315/N315</f>
        <v>0.21032504780114722</v>
      </c>
      <c r="P315" s="13" t="s">
        <v>152</v>
      </c>
    </row>
    <row r="316" spans="1:16" ht="17.25" customHeight="1">
      <c r="A316" s="2" t="s">
        <v>19</v>
      </c>
      <c r="B316" s="2">
        <v>122</v>
      </c>
      <c r="C316" s="2" t="s">
        <v>24</v>
      </c>
      <c r="D316" s="4" t="s">
        <v>151</v>
      </c>
      <c r="E316" s="19" t="s">
        <v>250</v>
      </c>
      <c r="F316" s="22">
        <v>13154</v>
      </c>
      <c r="G316" s="18">
        <v>29094</v>
      </c>
      <c r="I316" s="3" t="s">
        <v>12</v>
      </c>
      <c r="J316" s="9">
        <v>0.99299999999999999</v>
      </c>
      <c r="L316" s="3" t="s">
        <v>114</v>
      </c>
      <c r="M316" s="15">
        <v>5720</v>
      </c>
      <c r="N316" s="12">
        <v>27196</v>
      </c>
      <c r="O316" s="5">
        <f>M316/N316</f>
        <v>0.21032504780114722</v>
      </c>
      <c r="P316" s="13" t="s">
        <v>152</v>
      </c>
    </row>
    <row r="317" spans="1:16" ht="17.25" customHeight="1">
      <c r="A317" s="2" t="s">
        <v>19</v>
      </c>
      <c r="B317" s="2">
        <v>122</v>
      </c>
      <c r="C317" s="2" t="s">
        <v>24</v>
      </c>
      <c r="D317" s="4" t="s">
        <v>151</v>
      </c>
      <c r="E317" s="19" t="s">
        <v>252</v>
      </c>
      <c r="F317" s="22">
        <v>10222</v>
      </c>
      <c r="G317" s="18">
        <v>29094</v>
      </c>
      <c r="I317" s="3" t="s">
        <v>12</v>
      </c>
      <c r="J317" s="9">
        <v>0.99299999999999999</v>
      </c>
      <c r="L317" s="3" t="s">
        <v>114</v>
      </c>
      <c r="M317" s="15">
        <v>5720</v>
      </c>
      <c r="N317" s="12">
        <v>27196</v>
      </c>
      <c r="O317" s="5">
        <f>M317/N317</f>
        <v>0.21032504780114722</v>
      </c>
      <c r="P317" s="13" t="s">
        <v>152</v>
      </c>
    </row>
    <row r="318" spans="1:16" ht="17.25" customHeight="1">
      <c r="A318" s="2" t="s">
        <v>19</v>
      </c>
      <c r="B318" s="2">
        <v>123</v>
      </c>
      <c r="C318" s="2" t="s">
        <v>10</v>
      </c>
      <c r="D318" s="4" t="s">
        <v>105</v>
      </c>
      <c r="E318" s="19" t="s">
        <v>251</v>
      </c>
      <c r="F318" s="22">
        <v>28190</v>
      </c>
      <c r="G318" s="18">
        <v>8099</v>
      </c>
      <c r="I318" s="3" t="s">
        <v>12</v>
      </c>
      <c r="J318" s="9">
        <v>0.98939999999999995</v>
      </c>
      <c r="L318" s="3" t="s">
        <v>12</v>
      </c>
      <c r="N318" s="12">
        <v>29664</v>
      </c>
    </row>
    <row r="319" spans="1:16" ht="17.25" customHeight="1">
      <c r="A319" s="2" t="s">
        <v>19</v>
      </c>
      <c r="B319" s="2">
        <v>124</v>
      </c>
      <c r="C319" s="2" t="s">
        <v>10</v>
      </c>
      <c r="D319" s="4" t="s">
        <v>167</v>
      </c>
      <c r="E319" s="19" t="s">
        <v>251</v>
      </c>
      <c r="F319" s="22">
        <v>23795</v>
      </c>
      <c r="G319" s="18">
        <v>55029</v>
      </c>
      <c r="I319" s="3" t="s">
        <v>114</v>
      </c>
      <c r="J319" s="9">
        <v>0.66259999999999997</v>
      </c>
      <c r="L319" s="3" t="s">
        <v>12</v>
      </c>
      <c r="N319" s="12">
        <v>28494</v>
      </c>
    </row>
    <row r="320" spans="1:16" ht="17.25" customHeight="1">
      <c r="F320" s="22">
        <f>SUM(F128:F319)</f>
        <v>3210563</v>
      </c>
    </row>
    <row r="321" spans="6:6" ht="17.25" customHeight="1">
      <c r="F321" s="22">
        <f>F320-F126</f>
        <v>-39785</v>
      </c>
    </row>
  </sheetData>
  <sortState ref="C3:X125">
    <sortCondition ref="D29:D6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9"/>
  <sheetViews>
    <sheetView workbookViewId="0">
      <selection activeCell="G2" sqref="G2"/>
    </sheetView>
  </sheetViews>
  <sheetFormatPr defaultRowHeight="15.75" customHeight="1"/>
  <cols>
    <col min="1" max="2" width="8.28515625" style="64" customWidth="1"/>
    <col min="3" max="3" width="6.85546875" style="64" customWidth="1"/>
    <col min="4" max="4" width="20.7109375" style="64" customWidth="1"/>
    <col min="5" max="5" width="11.5703125" style="66" customWidth="1"/>
    <col min="6" max="6" width="19" style="95" customWidth="1"/>
    <col min="7" max="7" width="16.28515625" style="95" customWidth="1"/>
    <col min="8" max="8" width="19.7109375" style="64" customWidth="1"/>
    <col min="9" max="9" width="22.140625" style="64" customWidth="1"/>
    <col min="10" max="10" width="20.28515625" style="64" customWidth="1"/>
    <col min="11" max="11" width="1.28515625" style="96" customWidth="1"/>
    <col min="12" max="12" width="20" style="64" bestFit="1" customWidth="1"/>
    <col min="13" max="13" width="21" style="64" customWidth="1"/>
    <col min="14" max="14" width="13.5703125" style="64" bestFit="1" customWidth="1"/>
    <col min="15" max="15" width="25" style="64" bestFit="1" customWidth="1"/>
    <col min="16" max="16" width="20.140625" style="64" bestFit="1" customWidth="1"/>
    <col min="17" max="16384" width="9.140625" style="64"/>
  </cols>
  <sheetData>
    <row r="1" spans="1:16" ht="15.75" customHeight="1">
      <c r="A1" s="2" t="s">
        <v>256</v>
      </c>
      <c r="B1" s="2" t="s">
        <v>1</v>
      </c>
      <c r="C1" s="2" t="s">
        <v>0</v>
      </c>
      <c r="D1" s="2" t="s">
        <v>2</v>
      </c>
      <c r="E1" s="20" t="s">
        <v>253</v>
      </c>
      <c r="F1" s="89" t="s">
        <v>326</v>
      </c>
      <c r="G1" s="21" t="s">
        <v>254</v>
      </c>
      <c r="H1" s="3" t="s">
        <v>204</v>
      </c>
      <c r="I1" s="3" t="s">
        <v>3</v>
      </c>
      <c r="J1" s="52" t="s">
        <v>4</v>
      </c>
      <c r="K1" s="90"/>
      <c r="L1" s="14" t="s">
        <v>5</v>
      </c>
      <c r="M1" s="14" t="s">
        <v>259</v>
      </c>
      <c r="N1" s="14" t="s">
        <v>6</v>
      </c>
      <c r="O1" s="3" t="s">
        <v>7</v>
      </c>
      <c r="P1" s="13" t="s">
        <v>8</v>
      </c>
    </row>
    <row r="2" spans="1:16" ht="15.75" customHeight="1">
      <c r="A2" s="3"/>
      <c r="B2" s="2"/>
      <c r="C2" s="2"/>
      <c r="D2" s="7" t="s">
        <v>258</v>
      </c>
      <c r="E2" s="19"/>
      <c r="F2" s="89"/>
      <c r="G2" s="22"/>
      <c r="H2" s="3"/>
      <c r="I2" s="3"/>
      <c r="J2" s="52"/>
      <c r="K2" s="90"/>
      <c r="L2" s="14"/>
      <c r="M2" s="14"/>
      <c r="N2" s="14"/>
      <c r="O2" s="3"/>
      <c r="P2" s="13"/>
    </row>
    <row r="3" spans="1:16" ht="15.75" customHeight="1">
      <c r="A3" s="2" t="s">
        <v>13</v>
      </c>
      <c r="B3" s="2">
        <v>4</v>
      </c>
      <c r="C3" s="2" t="s">
        <v>10</v>
      </c>
      <c r="D3" s="4" t="s">
        <v>132</v>
      </c>
      <c r="E3" s="19" t="s">
        <v>215</v>
      </c>
      <c r="F3" s="89">
        <v>136428</v>
      </c>
      <c r="G3" s="22">
        <v>1644</v>
      </c>
      <c r="H3" s="3" t="s">
        <v>114</v>
      </c>
      <c r="I3" s="3" t="s">
        <v>12</v>
      </c>
      <c r="J3" s="52">
        <v>0.99150000000000005</v>
      </c>
      <c r="K3" s="90"/>
      <c r="L3" s="14">
        <v>9354</v>
      </c>
      <c r="M3" s="24" t="s">
        <v>258</v>
      </c>
      <c r="N3" s="14">
        <v>86203</v>
      </c>
      <c r="O3" s="5">
        <f>L3/N3</f>
        <v>0.10851130471097294</v>
      </c>
      <c r="P3" s="13">
        <v>0.64949999999999997</v>
      </c>
    </row>
    <row r="4" spans="1:16" ht="15.75" customHeight="1">
      <c r="A4" s="2" t="s">
        <v>13</v>
      </c>
      <c r="B4" s="2">
        <v>10</v>
      </c>
      <c r="C4" s="2" t="s">
        <v>24</v>
      </c>
      <c r="D4" s="4" t="s">
        <v>166</v>
      </c>
      <c r="E4" s="19" t="s">
        <v>215</v>
      </c>
      <c r="F4" s="89">
        <v>75583</v>
      </c>
      <c r="G4" s="22">
        <v>13930</v>
      </c>
      <c r="H4" s="3" t="s">
        <v>12</v>
      </c>
      <c r="I4" s="3" t="s">
        <v>114</v>
      </c>
      <c r="J4" s="52">
        <v>0.51290000000000002</v>
      </c>
      <c r="K4" s="90"/>
      <c r="L4" s="14" t="s">
        <v>257</v>
      </c>
      <c r="M4" s="14"/>
      <c r="N4" s="14">
        <v>64809</v>
      </c>
      <c r="O4" s="3"/>
      <c r="P4" s="13"/>
    </row>
    <row r="5" spans="1:16" ht="15.75" customHeight="1">
      <c r="A5" s="2" t="s">
        <v>19</v>
      </c>
      <c r="B5" s="2">
        <v>7</v>
      </c>
      <c r="C5" s="2" t="s">
        <v>10</v>
      </c>
      <c r="D5" s="4" t="s">
        <v>155</v>
      </c>
      <c r="E5" s="19" t="s">
        <v>215</v>
      </c>
      <c r="F5" s="89">
        <v>23634</v>
      </c>
      <c r="G5" s="22">
        <v>62</v>
      </c>
      <c r="H5" s="3" t="s">
        <v>114</v>
      </c>
      <c r="I5" s="3" t="s">
        <v>12</v>
      </c>
      <c r="J5" s="1">
        <v>0.99309999999999998</v>
      </c>
      <c r="K5" s="63"/>
      <c r="L5" s="15">
        <v>3911</v>
      </c>
      <c r="M5" s="15"/>
      <c r="N5" s="14">
        <v>25031</v>
      </c>
      <c r="O5" s="5">
        <f>L5/N5</f>
        <v>0.15624625464424113</v>
      </c>
      <c r="P5" s="13" t="s">
        <v>156</v>
      </c>
    </row>
    <row r="6" spans="1:16" ht="15.75" customHeight="1">
      <c r="A6" s="2" t="s">
        <v>19</v>
      </c>
      <c r="B6" s="2">
        <v>11</v>
      </c>
      <c r="C6" s="2" t="s">
        <v>10</v>
      </c>
      <c r="D6" s="4" t="s">
        <v>91</v>
      </c>
      <c r="E6" s="19" t="s">
        <v>215</v>
      </c>
      <c r="F6" s="89">
        <v>12460</v>
      </c>
      <c r="G6" s="22">
        <v>15512</v>
      </c>
      <c r="H6" s="3" t="s">
        <v>12</v>
      </c>
      <c r="I6" s="2" t="s">
        <v>12</v>
      </c>
      <c r="J6" s="1">
        <v>0.99280000000000002</v>
      </c>
      <c r="K6" s="63"/>
      <c r="L6" s="14" t="s">
        <v>257</v>
      </c>
      <c r="M6" s="14"/>
      <c r="N6" s="14">
        <v>24762</v>
      </c>
      <c r="O6" s="3"/>
      <c r="P6" s="13"/>
    </row>
    <row r="7" spans="1:16" ht="15.75" customHeight="1">
      <c r="A7" s="2"/>
      <c r="B7" s="2"/>
      <c r="C7" s="2"/>
      <c r="D7" s="4"/>
      <c r="E7" s="19"/>
      <c r="F7" s="89"/>
      <c r="G7" s="22"/>
      <c r="H7" s="3"/>
      <c r="I7" s="2"/>
      <c r="J7" s="1"/>
      <c r="K7" s="63"/>
      <c r="L7" s="14"/>
      <c r="M7" s="14"/>
      <c r="N7" s="14"/>
      <c r="O7" s="3"/>
      <c r="P7" s="13"/>
    </row>
    <row r="8" spans="1:16" ht="15.75" customHeight="1">
      <c r="A8" s="2" t="s">
        <v>13</v>
      </c>
      <c r="B8" s="2">
        <v>24</v>
      </c>
      <c r="C8" s="2" t="s">
        <v>10</v>
      </c>
      <c r="D8" s="4" t="s">
        <v>32</v>
      </c>
      <c r="E8" s="19" t="s">
        <v>228</v>
      </c>
      <c r="F8" s="89">
        <v>64538</v>
      </c>
      <c r="G8" s="22">
        <v>72715</v>
      </c>
      <c r="H8" s="3" t="s">
        <v>12</v>
      </c>
      <c r="I8" s="3" t="s">
        <v>12</v>
      </c>
      <c r="J8" s="52">
        <v>0.99</v>
      </c>
      <c r="K8" s="90"/>
      <c r="L8" s="14" t="s">
        <v>257</v>
      </c>
      <c r="M8" s="14"/>
      <c r="N8" s="14">
        <v>77370</v>
      </c>
      <c r="O8" s="3"/>
      <c r="P8" s="13"/>
    </row>
    <row r="9" spans="1:16" ht="15.75" customHeight="1">
      <c r="A9" s="2" t="s">
        <v>13</v>
      </c>
      <c r="B9" s="2">
        <v>25</v>
      </c>
      <c r="C9" s="2" t="s">
        <v>10</v>
      </c>
      <c r="D9" s="7" t="s">
        <v>125</v>
      </c>
      <c r="E9" s="19" t="s">
        <v>228</v>
      </c>
      <c r="F9" s="89">
        <v>207298</v>
      </c>
      <c r="G9" s="22">
        <v>21654</v>
      </c>
      <c r="H9" s="3" t="s">
        <v>114</v>
      </c>
      <c r="I9" s="3" t="s">
        <v>12</v>
      </c>
      <c r="J9" s="52">
        <v>0.9899</v>
      </c>
      <c r="K9" s="90"/>
      <c r="L9" s="14">
        <v>9510</v>
      </c>
      <c r="M9" s="14"/>
      <c r="N9" s="14">
        <v>74999</v>
      </c>
      <c r="O9" s="5">
        <f>L9/N9</f>
        <v>0.12680169068920918</v>
      </c>
      <c r="P9" s="13">
        <v>0.58850000000000002</v>
      </c>
    </row>
    <row r="10" spans="1:16" ht="15.75" customHeight="1">
      <c r="A10" s="2" t="s">
        <v>13</v>
      </c>
      <c r="B10" s="2">
        <v>26</v>
      </c>
      <c r="C10" s="2" t="s">
        <v>24</v>
      </c>
      <c r="D10" s="7" t="s">
        <v>161</v>
      </c>
      <c r="E10" s="19" t="s">
        <v>228</v>
      </c>
      <c r="F10" s="89">
        <v>244232</v>
      </c>
      <c r="G10" s="22">
        <v>19085</v>
      </c>
      <c r="H10" s="3" t="s">
        <v>12</v>
      </c>
      <c r="I10" s="3" t="s">
        <v>114</v>
      </c>
      <c r="J10" s="52">
        <v>0.58430000000000004</v>
      </c>
      <c r="K10" s="90"/>
      <c r="L10" s="14" t="s">
        <v>257</v>
      </c>
      <c r="M10" s="14"/>
      <c r="N10" s="14">
        <v>70159</v>
      </c>
      <c r="O10" s="3"/>
      <c r="P10" s="13"/>
    </row>
    <row r="11" spans="1:16" ht="15.75" customHeight="1">
      <c r="A11" s="2" t="s">
        <v>19</v>
      </c>
      <c r="B11" s="2">
        <v>83</v>
      </c>
      <c r="C11" s="2" t="s">
        <v>10</v>
      </c>
      <c r="D11" s="4" t="s">
        <v>79</v>
      </c>
      <c r="E11" s="19" t="s">
        <v>228</v>
      </c>
      <c r="F11" s="89">
        <v>15799</v>
      </c>
      <c r="G11" s="22">
        <v>22899</v>
      </c>
      <c r="H11" s="3" t="s">
        <v>12</v>
      </c>
      <c r="I11" s="2" t="s">
        <v>12</v>
      </c>
      <c r="J11" s="1">
        <v>0.99029999999999996</v>
      </c>
      <c r="K11" s="63"/>
      <c r="L11" s="14" t="s">
        <v>257</v>
      </c>
      <c r="M11" s="14"/>
      <c r="N11" s="14">
        <v>27907</v>
      </c>
      <c r="O11" s="3"/>
      <c r="P11" s="13"/>
    </row>
    <row r="12" spans="1:16" ht="15.75" customHeight="1">
      <c r="A12" s="2" t="s">
        <v>19</v>
      </c>
      <c r="B12" s="2">
        <v>81</v>
      </c>
      <c r="C12" s="2" t="s">
        <v>10</v>
      </c>
      <c r="D12" s="4" t="s">
        <v>149</v>
      </c>
      <c r="E12" s="19" t="s">
        <v>228</v>
      </c>
      <c r="F12" s="89">
        <v>38181</v>
      </c>
      <c r="G12" s="22">
        <v>31035</v>
      </c>
      <c r="H12" s="3" t="s">
        <v>114</v>
      </c>
      <c r="I12" s="2" t="s">
        <v>12</v>
      </c>
      <c r="J12" s="1">
        <v>0.98809999999999998</v>
      </c>
      <c r="K12" s="63"/>
      <c r="L12" s="15">
        <v>3187</v>
      </c>
      <c r="M12" s="15"/>
      <c r="N12" s="14">
        <v>28756</v>
      </c>
      <c r="O12" s="5">
        <f>L12/N12</f>
        <v>0.11082904437334817</v>
      </c>
      <c r="P12" s="13">
        <v>0.50800000000000001</v>
      </c>
    </row>
    <row r="13" spans="1:16" ht="15.75" customHeight="1">
      <c r="A13" s="2" t="s">
        <v>19</v>
      </c>
      <c r="B13" s="2">
        <v>86</v>
      </c>
      <c r="C13" s="2" t="s">
        <v>10</v>
      </c>
      <c r="D13" s="7" t="s">
        <v>86</v>
      </c>
      <c r="E13" s="19" t="s">
        <v>228</v>
      </c>
      <c r="F13" s="89">
        <v>13728</v>
      </c>
      <c r="G13" s="22">
        <v>25289</v>
      </c>
      <c r="H13" s="3" t="s">
        <v>12</v>
      </c>
      <c r="I13" s="3" t="s">
        <v>12</v>
      </c>
      <c r="J13" s="1">
        <v>0.98780000000000001</v>
      </c>
      <c r="K13" s="63"/>
      <c r="L13" s="14" t="s">
        <v>257</v>
      </c>
      <c r="M13" s="14"/>
      <c r="N13" s="14">
        <v>30542</v>
      </c>
      <c r="O13" s="3"/>
      <c r="P13" s="13"/>
    </row>
    <row r="14" spans="1:16" ht="15.75" customHeight="1">
      <c r="A14" s="2" t="s">
        <v>19</v>
      </c>
      <c r="B14" s="2">
        <v>84</v>
      </c>
      <c r="C14" s="2" t="s">
        <v>10</v>
      </c>
      <c r="D14" s="7" t="s">
        <v>103</v>
      </c>
      <c r="E14" s="19" t="s">
        <v>228</v>
      </c>
      <c r="F14" s="89">
        <v>8374</v>
      </c>
      <c r="G14" s="22">
        <v>24762</v>
      </c>
      <c r="H14" s="3" t="s">
        <v>12</v>
      </c>
      <c r="I14" s="2" t="s">
        <v>12</v>
      </c>
      <c r="J14" s="1">
        <v>0.98360000000000003</v>
      </c>
      <c r="K14" s="63"/>
      <c r="L14" s="14" t="s">
        <v>257</v>
      </c>
      <c r="M14" s="14"/>
      <c r="N14" s="14">
        <v>27551</v>
      </c>
      <c r="O14" s="3"/>
      <c r="P14" s="13"/>
    </row>
    <row r="15" spans="1:16" ht="15.75" customHeight="1">
      <c r="A15" s="2" t="s">
        <v>19</v>
      </c>
      <c r="B15" s="2">
        <v>82</v>
      </c>
      <c r="C15" s="2" t="s">
        <v>24</v>
      </c>
      <c r="D15" s="4" t="s">
        <v>96</v>
      </c>
      <c r="E15" s="19" t="s">
        <v>228</v>
      </c>
      <c r="F15" s="89">
        <v>11100</v>
      </c>
      <c r="G15" s="22">
        <v>9469</v>
      </c>
      <c r="H15" s="3" t="s">
        <v>12</v>
      </c>
      <c r="I15" s="2" t="s">
        <v>12</v>
      </c>
      <c r="J15" s="1">
        <v>0.98099999999999998</v>
      </c>
      <c r="K15" s="63"/>
      <c r="L15" s="14" t="s">
        <v>257</v>
      </c>
      <c r="M15" s="14"/>
      <c r="N15" s="14">
        <v>26917</v>
      </c>
      <c r="O15" s="3"/>
      <c r="P15" s="13"/>
    </row>
    <row r="16" spans="1:16" ht="15.75" customHeight="1">
      <c r="A16" s="2"/>
      <c r="B16" s="2"/>
      <c r="C16" s="2"/>
      <c r="D16" s="4"/>
      <c r="E16" s="19"/>
      <c r="F16" s="89"/>
      <c r="G16" s="22"/>
      <c r="H16" s="3"/>
      <c r="I16" s="2"/>
      <c r="J16" s="1"/>
      <c r="K16" s="63"/>
      <c r="L16" s="14"/>
      <c r="M16" s="14"/>
      <c r="N16" s="14"/>
      <c r="O16" s="3"/>
      <c r="P16" s="13"/>
    </row>
    <row r="17" spans="1:16" ht="15.75" customHeight="1">
      <c r="A17" s="2" t="s">
        <v>13</v>
      </c>
      <c r="B17" s="2">
        <v>40</v>
      </c>
      <c r="C17" s="2" t="s">
        <v>24</v>
      </c>
      <c r="D17" s="7" t="s">
        <v>31</v>
      </c>
      <c r="E17" s="19" t="s">
        <v>247</v>
      </c>
      <c r="F17" s="89">
        <v>65278</v>
      </c>
      <c r="G17" s="22">
        <v>2824</v>
      </c>
      <c r="H17" s="3" t="s">
        <v>12</v>
      </c>
      <c r="I17" s="3" t="s">
        <v>12</v>
      </c>
      <c r="J17" s="52">
        <v>0.99029999999999996</v>
      </c>
      <c r="K17" s="90"/>
      <c r="L17" s="14" t="s">
        <v>257</v>
      </c>
      <c r="M17" s="14"/>
      <c r="N17" s="14">
        <v>65794</v>
      </c>
      <c r="O17" s="3"/>
      <c r="P17" s="13"/>
    </row>
    <row r="18" spans="1:16" ht="15.75" customHeight="1">
      <c r="A18" s="2" t="s">
        <v>13</v>
      </c>
      <c r="B18" s="2">
        <v>45</v>
      </c>
      <c r="C18" s="2" t="s">
        <v>24</v>
      </c>
      <c r="D18" s="4" t="s">
        <v>84</v>
      </c>
      <c r="E18" s="19" t="s">
        <v>247</v>
      </c>
      <c r="F18" s="89">
        <v>14764</v>
      </c>
      <c r="G18" s="22">
        <v>3297</v>
      </c>
      <c r="H18" s="3" t="s">
        <v>12</v>
      </c>
      <c r="I18" s="3" t="s">
        <v>12</v>
      </c>
      <c r="J18" s="52">
        <v>0.98699999999999999</v>
      </c>
      <c r="K18" s="90"/>
      <c r="L18" s="14" t="s">
        <v>257</v>
      </c>
      <c r="M18" s="14"/>
      <c r="N18" s="14">
        <v>70247</v>
      </c>
      <c r="O18" s="3"/>
      <c r="P18" s="13"/>
    </row>
    <row r="19" spans="1:16" ht="15.75" customHeight="1">
      <c r="A19" s="2" t="s">
        <v>19</v>
      </c>
      <c r="B19" s="2">
        <v>91</v>
      </c>
      <c r="C19" s="2" t="s">
        <v>24</v>
      </c>
      <c r="D19" s="4" t="s">
        <v>89</v>
      </c>
      <c r="E19" s="19" t="s">
        <v>247</v>
      </c>
      <c r="F19" s="89">
        <v>12844</v>
      </c>
      <c r="G19" s="22">
        <v>6121</v>
      </c>
      <c r="H19" s="3" t="s">
        <v>12</v>
      </c>
      <c r="I19" s="2" t="s">
        <v>12</v>
      </c>
      <c r="J19" s="1">
        <v>0.99250000000000005</v>
      </c>
      <c r="K19" s="63"/>
      <c r="L19" s="14" t="s">
        <v>257</v>
      </c>
      <c r="M19" s="14"/>
      <c r="N19" s="14">
        <v>23027</v>
      </c>
      <c r="O19" s="3"/>
      <c r="P19" s="13"/>
    </row>
    <row r="20" spans="1:16" ht="15.75" customHeight="1">
      <c r="A20" s="2"/>
      <c r="B20" s="2"/>
      <c r="C20" s="2"/>
      <c r="D20" s="4"/>
      <c r="E20" s="19"/>
      <c r="F20" s="89"/>
      <c r="G20" s="22"/>
      <c r="H20" s="3"/>
      <c r="I20" s="2"/>
      <c r="J20" s="1"/>
      <c r="K20" s="63"/>
      <c r="L20" s="14"/>
      <c r="M20" s="14"/>
      <c r="N20" s="14"/>
      <c r="O20" s="3"/>
      <c r="P20" s="13"/>
    </row>
    <row r="21" spans="1:16" ht="15.75" customHeight="1">
      <c r="A21" s="2" t="s">
        <v>13</v>
      </c>
      <c r="B21" s="2">
        <v>4</v>
      </c>
      <c r="C21" s="2" t="s">
        <v>10</v>
      </c>
      <c r="D21" s="4" t="s">
        <v>132</v>
      </c>
      <c r="E21" s="19" t="s">
        <v>208</v>
      </c>
      <c r="F21" s="89">
        <v>136428</v>
      </c>
      <c r="G21" s="22">
        <v>48753</v>
      </c>
      <c r="H21" s="3" t="s">
        <v>114</v>
      </c>
      <c r="I21" s="3" t="s">
        <v>12</v>
      </c>
      <c r="J21" s="52">
        <v>0.99150000000000005</v>
      </c>
      <c r="K21" s="90"/>
      <c r="L21" s="14">
        <v>9354</v>
      </c>
      <c r="M21" s="24" t="s">
        <v>258</v>
      </c>
      <c r="N21" s="14">
        <v>86203</v>
      </c>
      <c r="O21" s="5">
        <f>L21/N21</f>
        <v>0.10851130471097294</v>
      </c>
      <c r="P21" s="13">
        <v>0.64949999999999997</v>
      </c>
    </row>
    <row r="22" spans="1:16" ht="15.75" customHeight="1">
      <c r="A22" s="2" t="s">
        <v>13</v>
      </c>
      <c r="B22" s="2">
        <v>3</v>
      </c>
      <c r="C22" s="2" t="s">
        <v>10</v>
      </c>
      <c r="D22" s="4" t="s">
        <v>130</v>
      </c>
      <c r="E22" s="19" t="s">
        <v>208</v>
      </c>
      <c r="F22" s="89">
        <v>148498</v>
      </c>
      <c r="G22" s="22">
        <v>72283</v>
      </c>
      <c r="H22" s="3" t="s">
        <v>114</v>
      </c>
      <c r="I22" s="3" t="s">
        <v>12</v>
      </c>
      <c r="J22" s="52">
        <v>0.98170000000000002</v>
      </c>
      <c r="K22" s="90"/>
      <c r="L22" s="14">
        <v>15378</v>
      </c>
      <c r="M22" s="24">
        <f>L22/G22</f>
        <v>0.21274711896296503</v>
      </c>
      <c r="N22" s="14">
        <v>83852</v>
      </c>
      <c r="O22" s="5">
        <f>L22/N22</f>
        <v>0.18339455230644469</v>
      </c>
      <c r="P22" s="13">
        <v>0.51200000000000001</v>
      </c>
    </row>
    <row r="23" spans="1:16" ht="15.75" customHeight="1">
      <c r="A23" s="2" t="s">
        <v>19</v>
      </c>
      <c r="B23" s="2">
        <v>7</v>
      </c>
      <c r="C23" s="2" t="s">
        <v>10</v>
      </c>
      <c r="D23" s="4" t="s">
        <v>155</v>
      </c>
      <c r="E23" s="19" t="s">
        <v>208</v>
      </c>
      <c r="F23" s="89">
        <v>23634</v>
      </c>
      <c r="G23" s="22">
        <v>21095</v>
      </c>
      <c r="H23" s="3" t="s">
        <v>114</v>
      </c>
      <c r="I23" s="3" t="s">
        <v>12</v>
      </c>
      <c r="J23" s="1">
        <v>0.99309999999999998</v>
      </c>
      <c r="K23" s="63"/>
      <c r="L23" s="15">
        <v>3911</v>
      </c>
      <c r="M23" s="15"/>
      <c r="N23" s="14">
        <v>25031</v>
      </c>
      <c r="O23" s="5">
        <f>L23/N23</f>
        <v>0.15624625464424113</v>
      </c>
      <c r="P23" s="13" t="s">
        <v>156</v>
      </c>
    </row>
    <row r="24" spans="1:16" ht="15.75" customHeight="1">
      <c r="A24" s="2" t="s">
        <v>19</v>
      </c>
      <c r="B24" s="2">
        <v>11</v>
      </c>
      <c r="C24" s="2" t="s">
        <v>10</v>
      </c>
      <c r="D24" s="4" t="s">
        <v>91</v>
      </c>
      <c r="E24" s="19" t="s">
        <v>208</v>
      </c>
      <c r="F24" s="89">
        <v>12460</v>
      </c>
      <c r="G24" s="22">
        <v>5866</v>
      </c>
      <c r="H24" s="3" t="s">
        <v>12</v>
      </c>
      <c r="I24" s="2" t="s">
        <v>12</v>
      </c>
      <c r="J24" s="1">
        <v>0.99280000000000002</v>
      </c>
      <c r="K24" s="63"/>
      <c r="L24" s="14" t="s">
        <v>257</v>
      </c>
      <c r="M24" s="14"/>
      <c r="N24" s="14">
        <v>24762</v>
      </c>
      <c r="O24" s="3"/>
      <c r="P24" s="13"/>
    </row>
    <row r="25" spans="1:16" ht="15.75" customHeight="1">
      <c r="A25" s="2" t="s">
        <v>19</v>
      </c>
      <c r="B25" s="2">
        <v>6</v>
      </c>
      <c r="C25" s="2" t="s">
        <v>10</v>
      </c>
      <c r="D25" s="4" t="s">
        <v>23</v>
      </c>
      <c r="E25" s="19" t="s">
        <v>208</v>
      </c>
      <c r="F25" s="89">
        <v>114295</v>
      </c>
      <c r="G25" s="22">
        <v>25986</v>
      </c>
      <c r="H25" s="3" t="s">
        <v>12</v>
      </c>
      <c r="I25" s="3" t="s">
        <v>12</v>
      </c>
      <c r="J25" s="52">
        <v>0.99</v>
      </c>
      <c r="K25" s="90"/>
      <c r="L25" s="14" t="s">
        <v>257</v>
      </c>
      <c r="M25" s="14"/>
      <c r="N25" s="14">
        <v>28571</v>
      </c>
      <c r="O25" s="3"/>
      <c r="P25" s="13"/>
    </row>
    <row r="26" spans="1:16" ht="15.75" customHeight="1">
      <c r="A26" s="2" t="s">
        <v>19</v>
      </c>
      <c r="B26" s="2">
        <v>10</v>
      </c>
      <c r="C26" s="2" t="s">
        <v>10</v>
      </c>
      <c r="D26" s="7" t="s">
        <v>182</v>
      </c>
      <c r="E26" s="19" t="s">
        <v>208</v>
      </c>
      <c r="F26" s="89">
        <v>14150</v>
      </c>
      <c r="G26" s="22">
        <v>19704</v>
      </c>
      <c r="H26" s="3" t="s">
        <v>12</v>
      </c>
      <c r="I26" s="2" t="s">
        <v>114</v>
      </c>
      <c r="J26" s="52">
        <v>0.8115</v>
      </c>
      <c r="K26" s="90"/>
      <c r="L26" s="14" t="s">
        <v>257</v>
      </c>
      <c r="M26" s="14"/>
      <c r="N26" s="14">
        <v>30151</v>
      </c>
      <c r="O26" s="3"/>
      <c r="P26" s="13"/>
    </row>
    <row r="27" spans="1:16" ht="15.75" customHeight="1">
      <c r="A27" s="2" t="s">
        <v>19</v>
      </c>
      <c r="B27" s="2">
        <v>8</v>
      </c>
      <c r="C27" s="2" t="s">
        <v>10</v>
      </c>
      <c r="D27" s="4" t="s">
        <v>199</v>
      </c>
      <c r="E27" s="19" t="s">
        <v>208</v>
      </c>
      <c r="F27" s="89">
        <v>30298</v>
      </c>
      <c r="G27" s="22">
        <v>24801</v>
      </c>
      <c r="H27" s="3" t="s">
        <v>114</v>
      </c>
      <c r="I27" s="3" t="s">
        <v>114</v>
      </c>
      <c r="J27" s="52">
        <v>0.68300000000000005</v>
      </c>
      <c r="K27" s="90"/>
      <c r="L27" s="15">
        <v>5372</v>
      </c>
      <c r="M27" s="15"/>
      <c r="N27" s="14">
        <v>27508</v>
      </c>
      <c r="O27" s="5">
        <f>L27/N27</f>
        <v>0.19528864330376619</v>
      </c>
      <c r="P27" s="13">
        <v>0.51339999999999997</v>
      </c>
    </row>
    <row r="28" spans="1:16" ht="15.75" customHeight="1">
      <c r="A28" s="2" t="s">
        <v>19</v>
      </c>
      <c r="B28" s="2">
        <v>9</v>
      </c>
      <c r="C28" s="2" t="s">
        <v>10</v>
      </c>
      <c r="D28" s="4" t="s">
        <v>171</v>
      </c>
      <c r="E28" s="19" t="s">
        <v>208</v>
      </c>
      <c r="F28" s="89">
        <v>40986</v>
      </c>
      <c r="G28" s="22">
        <v>23584</v>
      </c>
      <c r="H28" s="3" t="s">
        <v>12</v>
      </c>
      <c r="I28" s="3" t="s">
        <v>114</v>
      </c>
      <c r="J28" s="1">
        <v>0.67869999999999997</v>
      </c>
      <c r="K28" s="63"/>
      <c r="L28" s="14" t="s">
        <v>257</v>
      </c>
      <c r="M28" s="14"/>
      <c r="N28" s="14">
        <v>27553</v>
      </c>
      <c r="O28" s="3"/>
      <c r="P28" s="13"/>
    </row>
    <row r="29" spans="1:16" ht="15.75" customHeight="1">
      <c r="A29" s="2"/>
      <c r="B29" s="2"/>
      <c r="C29" s="2"/>
      <c r="D29" s="4"/>
      <c r="E29" s="19"/>
      <c r="F29" s="89"/>
      <c r="G29" s="22"/>
      <c r="H29" s="3"/>
      <c r="I29" s="3"/>
      <c r="J29" s="1"/>
      <c r="K29" s="63"/>
      <c r="L29" s="14"/>
      <c r="M29" s="14"/>
      <c r="N29" s="14"/>
      <c r="O29" s="3"/>
      <c r="P29" s="13"/>
    </row>
    <row r="30" spans="1:16" ht="15.75" customHeight="1">
      <c r="A30" s="2" t="s">
        <v>13</v>
      </c>
      <c r="B30" s="2">
        <v>40</v>
      </c>
      <c r="C30" s="2" t="s">
        <v>24</v>
      </c>
      <c r="D30" s="7" t="s">
        <v>31</v>
      </c>
      <c r="E30" s="19" t="s">
        <v>248</v>
      </c>
      <c r="F30" s="89">
        <v>65278</v>
      </c>
      <c r="G30" s="22">
        <v>9899</v>
      </c>
      <c r="H30" s="3" t="s">
        <v>12</v>
      </c>
      <c r="I30" s="3" t="s">
        <v>12</v>
      </c>
      <c r="J30" s="52">
        <v>0.99029999999999996</v>
      </c>
      <c r="K30" s="90"/>
      <c r="L30" s="14" t="s">
        <v>257</v>
      </c>
      <c r="M30" s="14"/>
      <c r="N30" s="14">
        <v>65794</v>
      </c>
      <c r="O30" s="3"/>
      <c r="P30" s="13"/>
    </row>
    <row r="31" spans="1:16" ht="15.75" customHeight="1">
      <c r="A31" s="2" t="s">
        <v>19</v>
      </c>
      <c r="B31" s="2">
        <v>90</v>
      </c>
      <c r="C31" s="2" t="s">
        <v>24</v>
      </c>
      <c r="D31" s="4" t="s">
        <v>183</v>
      </c>
      <c r="E31" s="19" t="s">
        <v>248</v>
      </c>
      <c r="F31" s="89">
        <v>109028</v>
      </c>
      <c r="G31" s="22">
        <v>9899</v>
      </c>
      <c r="H31" s="3" t="s">
        <v>114</v>
      </c>
      <c r="I31" s="2" t="s">
        <v>114</v>
      </c>
      <c r="J31" s="1">
        <v>0.54490000000000005</v>
      </c>
      <c r="K31" s="63"/>
      <c r="L31" s="15">
        <v>2381</v>
      </c>
      <c r="M31" s="15"/>
      <c r="N31" s="14">
        <v>24609</v>
      </c>
      <c r="O31" s="5">
        <f>L31/N31</f>
        <v>9.6753220366532569E-2</v>
      </c>
      <c r="P31" s="13">
        <v>0.77739999999999998</v>
      </c>
    </row>
    <row r="32" spans="1:16" ht="15.75" customHeight="1">
      <c r="A32" s="2"/>
      <c r="B32" s="2"/>
      <c r="C32" s="2"/>
      <c r="D32" s="4"/>
      <c r="E32" s="19"/>
      <c r="F32" s="89"/>
      <c r="G32" s="22"/>
      <c r="H32" s="3"/>
      <c r="I32" s="2"/>
      <c r="J32" s="1"/>
      <c r="K32" s="63"/>
      <c r="L32" s="15"/>
      <c r="M32" s="15"/>
      <c r="N32" s="14"/>
      <c r="O32" s="5"/>
      <c r="P32" s="13"/>
    </row>
    <row r="33" spans="1:16" ht="15.75" customHeight="1">
      <c r="A33" s="2" t="s">
        <v>13</v>
      </c>
      <c r="B33" s="2">
        <v>40</v>
      </c>
      <c r="C33" s="2" t="s">
        <v>24</v>
      </c>
      <c r="D33" s="7" t="s">
        <v>31</v>
      </c>
      <c r="E33" s="19" t="s">
        <v>249</v>
      </c>
      <c r="F33" s="89">
        <v>65278</v>
      </c>
      <c r="G33" s="22">
        <v>14058</v>
      </c>
      <c r="H33" s="3" t="s">
        <v>12</v>
      </c>
      <c r="I33" s="3" t="s">
        <v>12</v>
      </c>
      <c r="J33" s="52">
        <v>0.99029999999999996</v>
      </c>
      <c r="K33" s="90"/>
      <c r="L33" s="14" t="s">
        <v>257</v>
      </c>
      <c r="M33" s="14"/>
      <c r="N33" s="14">
        <v>65794</v>
      </c>
      <c r="O33" s="3"/>
      <c r="P33" s="13"/>
    </row>
    <row r="34" spans="1:16" ht="15.75" customHeight="1">
      <c r="A34" s="2" t="s">
        <v>19</v>
      </c>
      <c r="B34" s="2">
        <v>91</v>
      </c>
      <c r="C34" s="2" t="s">
        <v>24</v>
      </c>
      <c r="D34" s="4" t="s">
        <v>89</v>
      </c>
      <c r="E34" s="19" t="s">
        <v>249</v>
      </c>
      <c r="F34" s="89">
        <v>12844</v>
      </c>
      <c r="G34" s="22">
        <v>12175</v>
      </c>
      <c r="H34" s="3" t="s">
        <v>12</v>
      </c>
      <c r="I34" s="2" t="s">
        <v>12</v>
      </c>
      <c r="J34" s="1">
        <v>0.99250000000000005</v>
      </c>
      <c r="K34" s="63"/>
      <c r="L34" s="14" t="s">
        <v>257</v>
      </c>
      <c r="M34" s="14"/>
      <c r="N34" s="14">
        <v>23027</v>
      </c>
      <c r="O34" s="3"/>
      <c r="P34" s="13"/>
    </row>
    <row r="35" spans="1:16" ht="15.75" customHeight="1">
      <c r="A35" s="2" t="s">
        <v>19</v>
      </c>
      <c r="B35" s="2">
        <v>90</v>
      </c>
      <c r="C35" s="2" t="s">
        <v>24</v>
      </c>
      <c r="D35" s="4" t="s">
        <v>183</v>
      </c>
      <c r="E35" s="19" t="s">
        <v>249</v>
      </c>
      <c r="F35" s="89">
        <v>109028</v>
      </c>
      <c r="G35" s="22">
        <v>1883</v>
      </c>
      <c r="H35" s="3" t="s">
        <v>114</v>
      </c>
      <c r="I35" s="2" t="s">
        <v>114</v>
      </c>
      <c r="J35" s="1">
        <v>0.54490000000000005</v>
      </c>
      <c r="K35" s="63"/>
      <c r="L35" s="15">
        <v>2381</v>
      </c>
      <c r="M35" s="15"/>
      <c r="N35" s="14">
        <v>24609</v>
      </c>
      <c r="O35" s="5">
        <f>L35/N35</f>
        <v>9.6753220366532569E-2</v>
      </c>
      <c r="P35" s="13">
        <v>0.77739999999999998</v>
      </c>
    </row>
    <row r="36" spans="1:16" ht="15.75" customHeight="1">
      <c r="A36" s="2"/>
      <c r="B36" s="2"/>
      <c r="C36" s="2"/>
      <c r="D36" s="4"/>
      <c r="E36" s="19"/>
      <c r="F36" s="89"/>
      <c r="G36" s="22"/>
      <c r="H36" s="3"/>
      <c r="I36" s="2"/>
      <c r="J36" s="1"/>
      <c r="K36" s="63"/>
      <c r="L36" s="15"/>
      <c r="M36" s="15"/>
      <c r="N36" s="14"/>
      <c r="O36" s="5"/>
      <c r="P36" s="13"/>
    </row>
    <row r="37" spans="1:16" ht="15.75" customHeight="1">
      <c r="A37" s="2" t="s">
        <v>13</v>
      </c>
      <c r="B37" s="2">
        <v>46</v>
      </c>
      <c r="C37" s="2" t="s">
        <v>10</v>
      </c>
      <c r="D37" s="7" t="s">
        <v>14</v>
      </c>
      <c r="E37" s="19" t="s">
        <v>251</v>
      </c>
      <c r="F37" s="89">
        <v>210808</v>
      </c>
      <c r="G37" s="22">
        <v>79556</v>
      </c>
      <c r="H37" s="3" t="s">
        <v>12</v>
      </c>
      <c r="I37" s="3" t="s">
        <v>12</v>
      </c>
      <c r="J37" s="52">
        <v>0.98860000000000003</v>
      </c>
      <c r="K37" s="90"/>
      <c r="L37" s="14" t="s">
        <v>257</v>
      </c>
      <c r="M37" s="14"/>
      <c r="N37" s="14">
        <v>104685</v>
      </c>
      <c r="O37" s="3"/>
      <c r="P37" s="13"/>
    </row>
    <row r="38" spans="1:16" ht="15.75" customHeight="1">
      <c r="A38" s="2" t="s">
        <v>13</v>
      </c>
      <c r="B38" s="2">
        <v>45</v>
      </c>
      <c r="C38" s="2" t="s">
        <v>24</v>
      </c>
      <c r="D38" s="4" t="s">
        <v>84</v>
      </c>
      <c r="E38" s="19" t="s">
        <v>251</v>
      </c>
      <c r="F38" s="89">
        <v>14764</v>
      </c>
      <c r="G38" s="22">
        <v>12001</v>
      </c>
      <c r="H38" s="3" t="s">
        <v>12</v>
      </c>
      <c r="I38" s="3" t="s">
        <v>12</v>
      </c>
      <c r="J38" s="52">
        <v>0.98699999999999999</v>
      </c>
      <c r="K38" s="90"/>
      <c r="L38" s="14" t="s">
        <v>257</v>
      </c>
      <c r="M38" s="14"/>
      <c r="N38" s="14">
        <v>70247</v>
      </c>
      <c r="O38" s="3"/>
      <c r="P38" s="13"/>
    </row>
    <row r="39" spans="1:16" ht="15.75" customHeight="1">
      <c r="A39" s="2" t="s">
        <v>13</v>
      </c>
      <c r="B39" s="2">
        <v>43</v>
      </c>
      <c r="C39" s="2" t="s">
        <v>10</v>
      </c>
      <c r="D39" s="4" t="s">
        <v>37</v>
      </c>
      <c r="E39" s="19" t="s">
        <v>251</v>
      </c>
      <c r="F39" s="89">
        <v>52469</v>
      </c>
      <c r="G39" s="22">
        <v>25347</v>
      </c>
      <c r="H39" s="3" t="s">
        <v>12</v>
      </c>
      <c r="I39" s="3" t="s">
        <v>12</v>
      </c>
      <c r="J39" s="52">
        <v>0.98160000000000003</v>
      </c>
      <c r="K39" s="90"/>
      <c r="L39" s="14" t="s">
        <v>257</v>
      </c>
      <c r="M39" s="14"/>
      <c r="N39" s="14">
        <v>77662</v>
      </c>
      <c r="O39" s="3"/>
      <c r="P39" s="13"/>
    </row>
    <row r="40" spans="1:16" ht="15.75" customHeight="1">
      <c r="A40" s="2" t="s">
        <v>19</v>
      </c>
      <c r="B40" s="2">
        <v>122</v>
      </c>
      <c r="C40" s="2" t="s">
        <v>24</v>
      </c>
      <c r="D40" s="4" t="s">
        <v>151</v>
      </c>
      <c r="E40" s="19" t="s">
        <v>251</v>
      </c>
      <c r="F40" s="89">
        <v>29094</v>
      </c>
      <c r="G40" s="22">
        <v>58</v>
      </c>
      <c r="H40" s="3" t="s">
        <v>114</v>
      </c>
      <c r="I40" s="3" t="s">
        <v>12</v>
      </c>
      <c r="J40" s="52">
        <v>0.99299999999999999</v>
      </c>
      <c r="K40" s="90"/>
      <c r="L40" s="15">
        <v>5720</v>
      </c>
      <c r="M40" s="15"/>
      <c r="N40" s="14">
        <v>27196</v>
      </c>
      <c r="O40" s="5">
        <f>L40/N40</f>
        <v>0.21032504780114722</v>
      </c>
      <c r="P40" s="13" t="s">
        <v>152</v>
      </c>
    </row>
    <row r="41" spans="1:16" ht="15.75" customHeight="1">
      <c r="A41" s="2" t="s">
        <v>19</v>
      </c>
      <c r="B41" s="2">
        <v>123</v>
      </c>
      <c r="C41" s="2" t="s">
        <v>10</v>
      </c>
      <c r="D41" s="4" t="s">
        <v>105</v>
      </c>
      <c r="E41" s="19" t="s">
        <v>251</v>
      </c>
      <c r="F41" s="89">
        <v>8099</v>
      </c>
      <c r="G41" s="22">
        <v>28190</v>
      </c>
      <c r="H41" s="3" t="s">
        <v>12</v>
      </c>
      <c r="I41" s="3" t="s">
        <v>12</v>
      </c>
      <c r="J41" s="52">
        <v>0.98939999999999995</v>
      </c>
      <c r="K41" s="90"/>
      <c r="L41" s="14" t="s">
        <v>257</v>
      </c>
      <c r="M41" s="14"/>
      <c r="N41" s="14">
        <v>29664</v>
      </c>
      <c r="O41" s="3"/>
      <c r="P41" s="13"/>
    </row>
    <row r="42" spans="1:16" ht="15.75" customHeight="1">
      <c r="A42" s="2" t="s">
        <v>19</v>
      </c>
      <c r="B42" s="2">
        <v>120</v>
      </c>
      <c r="C42" s="2" t="s">
        <v>10</v>
      </c>
      <c r="D42" s="4" t="s">
        <v>50</v>
      </c>
      <c r="E42" s="19" t="s">
        <v>251</v>
      </c>
      <c r="F42" s="89">
        <v>38599</v>
      </c>
      <c r="G42" s="22">
        <v>23893</v>
      </c>
      <c r="H42" s="3" t="s">
        <v>12</v>
      </c>
      <c r="I42" s="3" t="s">
        <v>12</v>
      </c>
      <c r="J42" s="1">
        <v>0.98909999999999998</v>
      </c>
      <c r="K42" s="63"/>
      <c r="L42" s="14" t="s">
        <v>257</v>
      </c>
      <c r="M42" s="14"/>
      <c r="N42" s="14">
        <v>25038</v>
      </c>
      <c r="O42" s="3"/>
      <c r="P42" s="13"/>
    </row>
    <row r="43" spans="1:16" ht="15.75" customHeight="1">
      <c r="A43" s="2" t="s">
        <v>19</v>
      </c>
      <c r="B43" s="2">
        <v>118</v>
      </c>
      <c r="C43" s="2" t="s">
        <v>10</v>
      </c>
      <c r="D43" s="4" t="s">
        <v>49</v>
      </c>
      <c r="E43" s="19" t="s">
        <v>251</v>
      </c>
      <c r="F43" s="89">
        <v>39000</v>
      </c>
      <c r="G43" s="22">
        <v>25893</v>
      </c>
      <c r="H43" s="3" t="s">
        <v>12</v>
      </c>
      <c r="I43" s="3" t="s">
        <v>35</v>
      </c>
      <c r="J43" s="1">
        <v>0.86870000000000003</v>
      </c>
      <c r="K43" s="63"/>
      <c r="L43" s="14" t="s">
        <v>257</v>
      </c>
      <c r="M43" s="14"/>
      <c r="N43" s="14">
        <v>53561</v>
      </c>
      <c r="O43" s="3"/>
      <c r="P43" s="13"/>
    </row>
    <row r="44" spans="1:16" ht="15.75" customHeight="1">
      <c r="A44" s="2" t="s">
        <v>19</v>
      </c>
      <c r="B44" s="2">
        <v>124</v>
      </c>
      <c r="C44" s="2" t="s">
        <v>10</v>
      </c>
      <c r="D44" s="4" t="s">
        <v>167</v>
      </c>
      <c r="E44" s="19" t="s">
        <v>251</v>
      </c>
      <c r="F44" s="89">
        <v>55029</v>
      </c>
      <c r="G44" s="22">
        <v>23795</v>
      </c>
      <c r="H44" s="3" t="s">
        <v>12</v>
      </c>
      <c r="I44" s="3" t="s">
        <v>114</v>
      </c>
      <c r="J44" s="52">
        <v>0.66259999999999997</v>
      </c>
      <c r="K44" s="90"/>
      <c r="L44" s="14" t="s">
        <v>257</v>
      </c>
      <c r="M44" s="14"/>
      <c r="N44" s="14">
        <v>28494</v>
      </c>
      <c r="O44" s="3"/>
      <c r="P44" s="13"/>
    </row>
    <row r="45" spans="1:16" ht="15.75" customHeight="1">
      <c r="A45" s="2" t="s">
        <v>19</v>
      </c>
      <c r="B45" s="2">
        <v>121</v>
      </c>
      <c r="C45" s="2" t="s">
        <v>24</v>
      </c>
      <c r="D45" s="4" t="s">
        <v>203</v>
      </c>
      <c r="E45" s="19" t="s">
        <v>251</v>
      </c>
      <c r="F45" s="89">
        <v>3600</v>
      </c>
      <c r="G45" s="22">
        <v>15075</v>
      </c>
      <c r="H45" s="3" t="s">
        <v>114</v>
      </c>
      <c r="I45" s="3" t="s">
        <v>114</v>
      </c>
      <c r="J45" s="52">
        <v>0.61739999999999995</v>
      </c>
      <c r="K45" s="90"/>
      <c r="L45" s="15">
        <v>2549</v>
      </c>
      <c r="M45" s="15"/>
      <c r="N45" s="14">
        <v>22112</v>
      </c>
      <c r="O45" s="5">
        <f>L45/N45</f>
        <v>0.11527677279305354</v>
      </c>
      <c r="P45" s="13">
        <v>0.59040000000000004</v>
      </c>
    </row>
    <row r="46" spans="1:16" ht="15.75" customHeight="1">
      <c r="A46" s="2"/>
      <c r="B46" s="2"/>
      <c r="C46" s="2"/>
      <c r="D46" s="4"/>
      <c r="E46" s="19"/>
      <c r="F46" s="89"/>
      <c r="G46" s="22"/>
      <c r="H46" s="3"/>
      <c r="I46" s="3"/>
      <c r="J46" s="52"/>
      <c r="K46" s="90"/>
      <c r="L46" s="15"/>
      <c r="M46" s="15"/>
      <c r="N46" s="14"/>
      <c r="O46" s="5"/>
      <c r="P46" s="13"/>
    </row>
    <row r="47" spans="1:16" ht="15.75" customHeight="1">
      <c r="A47" s="2" t="s">
        <v>13</v>
      </c>
      <c r="B47" s="2">
        <v>39</v>
      </c>
      <c r="C47" s="2" t="s">
        <v>24</v>
      </c>
      <c r="D47" s="4" t="s">
        <v>30</v>
      </c>
      <c r="E47" s="19" t="s">
        <v>255</v>
      </c>
      <c r="F47" s="89">
        <v>72199</v>
      </c>
      <c r="G47" s="22">
        <v>4767</v>
      </c>
      <c r="H47" s="3" t="s">
        <v>12</v>
      </c>
      <c r="I47" s="3" t="s">
        <v>12</v>
      </c>
      <c r="J47" s="52">
        <v>0.98909999999999998</v>
      </c>
      <c r="K47" s="90"/>
      <c r="L47" s="14" t="s">
        <v>257</v>
      </c>
      <c r="M47" s="14"/>
      <c r="N47" s="14">
        <v>67361</v>
      </c>
      <c r="O47" s="3"/>
      <c r="P47" s="13"/>
    </row>
    <row r="48" spans="1:16" ht="15.75" customHeight="1">
      <c r="A48" s="2" t="s">
        <v>13</v>
      </c>
      <c r="B48" s="2">
        <v>32</v>
      </c>
      <c r="C48" s="2" t="s">
        <v>24</v>
      </c>
      <c r="D48" s="7" t="s">
        <v>54</v>
      </c>
      <c r="E48" s="19" t="s">
        <v>255</v>
      </c>
      <c r="F48" s="89">
        <v>31345</v>
      </c>
      <c r="G48" s="22">
        <v>6811</v>
      </c>
      <c r="H48" s="3" t="s">
        <v>12</v>
      </c>
      <c r="I48" s="3" t="s">
        <v>12</v>
      </c>
      <c r="J48" s="52">
        <v>0.9869</v>
      </c>
      <c r="K48" s="90"/>
      <c r="L48" s="14" t="s">
        <v>257</v>
      </c>
      <c r="M48" s="14"/>
      <c r="N48" s="14">
        <v>61586</v>
      </c>
      <c r="O48" s="3"/>
      <c r="P48" s="13"/>
    </row>
    <row r="49" spans="1:16" ht="15.75" customHeight="1">
      <c r="A49" s="2" t="s">
        <v>13</v>
      </c>
      <c r="B49" s="2">
        <v>38</v>
      </c>
      <c r="C49" s="2" t="s">
        <v>10</v>
      </c>
      <c r="D49" s="7" t="s">
        <v>133</v>
      </c>
      <c r="E49" s="19" t="s">
        <v>255</v>
      </c>
      <c r="F49" s="89">
        <v>132329</v>
      </c>
      <c r="G49" s="22">
        <v>1990</v>
      </c>
      <c r="H49" s="3" t="s">
        <v>114</v>
      </c>
      <c r="I49" s="3" t="s">
        <v>12</v>
      </c>
      <c r="J49" s="52">
        <v>0.98440000000000005</v>
      </c>
      <c r="K49" s="90"/>
      <c r="L49" s="14">
        <v>8994</v>
      </c>
      <c r="M49" s="14"/>
      <c r="N49" s="14">
        <v>96099</v>
      </c>
      <c r="O49" s="5">
        <f>L49/N49</f>
        <v>9.3590984297443267E-2</v>
      </c>
      <c r="P49" s="13">
        <v>0.63819999999999999</v>
      </c>
    </row>
    <row r="50" spans="1:16" ht="15.75" customHeight="1">
      <c r="A50" s="2" t="s">
        <v>13</v>
      </c>
      <c r="B50" s="2">
        <v>37</v>
      </c>
      <c r="C50" s="2" t="s">
        <v>10</v>
      </c>
      <c r="D50" s="4" t="s">
        <v>123</v>
      </c>
      <c r="E50" s="19" t="s">
        <v>255</v>
      </c>
      <c r="F50" s="89">
        <v>214154</v>
      </c>
      <c r="G50" s="22">
        <v>51272</v>
      </c>
      <c r="H50" s="3" t="s">
        <v>114</v>
      </c>
      <c r="I50" s="3" t="s">
        <v>12</v>
      </c>
      <c r="J50" s="52">
        <v>0.98340000000000005</v>
      </c>
      <c r="K50" s="90"/>
      <c r="L50" s="14">
        <v>4467</v>
      </c>
      <c r="M50" s="14"/>
      <c r="N50" s="14">
        <v>86449</v>
      </c>
      <c r="O50" s="5">
        <f>L50/N50</f>
        <v>5.1672084118960314E-2</v>
      </c>
      <c r="P50" s="13">
        <v>0.79469999999999996</v>
      </c>
    </row>
    <row r="51" spans="1:16" ht="15.75" customHeight="1">
      <c r="A51" s="2" t="s">
        <v>13</v>
      </c>
      <c r="B51" s="2">
        <v>44</v>
      </c>
      <c r="C51" s="2" t="s">
        <v>10</v>
      </c>
      <c r="D51" s="4" t="s">
        <v>15</v>
      </c>
      <c r="E51" s="19" t="s">
        <v>255</v>
      </c>
      <c r="F51" s="89">
        <v>205424</v>
      </c>
      <c r="G51" s="22">
        <v>56845</v>
      </c>
      <c r="H51" s="3" t="s">
        <v>12</v>
      </c>
      <c r="I51" s="3" t="s">
        <v>12</v>
      </c>
      <c r="J51" s="52">
        <v>0.98129999999999995</v>
      </c>
      <c r="K51" s="90"/>
      <c r="L51" s="14" t="s">
        <v>257</v>
      </c>
      <c r="M51" s="14"/>
      <c r="N51" s="14">
        <v>81436</v>
      </c>
      <c r="O51" s="3"/>
      <c r="P51" s="13"/>
    </row>
    <row r="52" spans="1:16" ht="15.75" customHeight="1">
      <c r="A52" s="2" t="s">
        <v>19</v>
      </c>
      <c r="B52" s="2">
        <v>92</v>
      </c>
      <c r="C52" s="2" t="s">
        <v>10</v>
      </c>
      <c r="D52" s="4" t="s">
        <v>102</v>
      </c>
      <c r="E52" s="19" t="s">
        <v>255</v>
      </c>
      <c r="F52" s="89">
        <v>8515</v>
      </c>
      <c r="G52" s="22">
        <v>23167</v>
      </c>
      <c r="H52" s="3" t="s">
        <v>12</v>
      </c>
      <c r="I52" s="2" t="s">
        <v>12</v>
      </c>
      <c r="J52" s="52">
        <v>0.98599999999999999</v>
      </c>
      <c r="K52" s="90"/>
      <c r="L52" s="14" t="s">
        <v>257</v>
      </c>
      <c r="M52" s="14"/>
      <c r="N52" s="14">
        <v>29742</v>
      </c>
      <c r="O52" s="3"/>
      <c r="P52" s="13"/>
    </row>
    <row r="53" spans="1:16" ht="15.75" customHeight="1">
      <c r="A53" s="2" t="s">
        <v>19</v>
      </c>
      <c r="B53" s="2">
        <v>99</v>
      </c>
      <c r="C53" s="2" t="s">
        <v>10</v>
      </c>
      <c r="D53" s="4" t="s">
        <v>78</v>
      </c>
      <c r="E53" s="19" t="s">
        <v>255</v>
      </c>
      <c r="F53" s="89">
        <v>16650</v>
      </c>
      <c r="G53" s="22">
        <v>18347</v>
      </c>
      <c r="H53" s="3" t="s">
        <v>12</v>
      </c>
      <c r="I53" s="2" t="s">
        <v>12</v>
      </c>
      <c r="J53" s="1">
        <v>0.98529999999999995</v>
      </c>
      <c r="K53" s="63"/>
      <c r="L53" s="14" t="s">
        <v>257</v>
      </c>
      <c r="M53" s="14"/>
      <c r="N53" s="14">
        <v>36556</v>
      </c>
      <c r="O53" s="3"/>
      <c r="P53" s="13"/>
    </row>
    <row r="54" spans="1:16" ht="15.75" customHeight="1">
      <c r="A54" s="2" t="s">
        <v>19</v>
      </c>
      <c r="B54" s="2">
        <v>102</v>
      </c>
      <c r="C54" s="2" t="s">
        <v>24</v>
      </c>
      <c r="D54" s="4" t="s">
        <v>77</v>
      </c>
      <c r="E54" s="19" t="s">
        <v>255</v>
      </c>
      <c r="F54" s="89">
        <v>17070</v>
      </c>
      <c r="G54" s="22">
        <v>20732</v>
      </c>
      <c r="H54" s="3" t="s">
        <v>12</v>
      </c>
      <c r="I54" s="3" t="s">
        <v>12</v>
      </c>
      <c r="J54" s="1">
        <v>0.9849</v>
      </c>
      <c r="K54" s="63"/>
      <c r="L54" s="14" t="s">
        <v>257</v>
      </c>
      <c r="M54" s="14"/>
      <c r="N54" s="14">
        <v>28307</v>
      </c>
      <c r="O54" s="3"/>
      <c r="P54" s="13"/>
    </row>
    <row r="55" spans="1:16" ht="15.75" customHeight="1">
      <c r="A55" s="2" t="s">
        <v>19</v>
      </c>
      <c r="B55" s="2">
        <v>117</v>
      </c>
      <c r="C55" s="2" t="s">
        <v>10</v>
      </c>
      <c r="D55" s="4" t="s">
        <v>107</v>
      </c>
      <c r="E55" s="19" t="s">
        <v>255</v>
      </c>
      <c r="F55" s="89">
        <v>6683</v>
      </c>
      <c r="G55" s="22">
        <v>16344</v>
      </c>
      <c r="H55" s="3" t="s">
        <v>12</v>
      </c>
      <c r="I55" s="3" t="s">
        <v>12</v>
      </c>
      <c r="J55" s="1">
        <v>0.97889999999999999</v>
      </c>
      <c r="K55" s="63"/>
      <c r="L55" s="14" t="s">
        <v>257</v>
      </c>
      <c r="M55" s="14"/>
      <c r="N55" s="14">
        <v>33517</v>
      </c>
      <c r="O55" s="3"/>
      <c r="P55" s="13"/>
    </row>
    <row r="56" spans="1:16" ht="15.75" customHeight="1">
      <c r="A56" s="2" t="s">
        <v>19</v>
      </c>
      <c r="B56" s="2">
        <v>100</v>
      </c>
      <c r="C56" s="2" t="s">
        <v>10</v>
      </c>
      <c r="D56" s="4" t="s">
        <v>175</v>
      </c>
      <c r="E56" s="19" t="s">
        <v>255</v>
      </c>
      <c r="F56" s="89">
        <v>31145</v>
      </c>
      <c r="G56" s="22">
        <v>30312</v>
      </c>
      <c r="H56" s="3" t="s">
        <v>12</v>
      </c>
      <c r="I56" s="2" t="s">
        <v>114</v>
      </c>
      <c r="J56" s="52">
        <v>0.66779999999999995</v>
      </c>
      <c r="K56" s="90"/>
      <c r="L56" s="14" t="s">
        <v>257</v>
      </c>
      <c r="M56" s="14"/>
      <c r="N56" s="14">
        <v>26649</v>
      </c>
      <c r="O56" s="3"/>
      <c r="P56" s="13"/>
    </row>
    <row r="57" spans="1:16" ht="15.75" customHeight="1">
      <c r="A57" s="2" t="s">
        <v>19</v>
      </c>
      <c r="B57" s="2">
        <v>15</v>
      </c>
      <c r="C57" s="2" t="s">
        <v>10</v>
      </c>
      <c r="D57" s="4" t="s">
        <v>191</v>
      </c>
      <c r="E57" s="19" t="s">
        <v>255</v>
      </c>
      <c r="F57" s="89">
        <v>57320</v>
      </c>
      <c r="G57" s="22">
        <v>12783</v>
      </c>
      <c r="H57" s="3" t="s">
        <v>114</v>
      </c>
      <c r="I57" s="2" t="s">
        <v>114</v>
      </c>
      <c r="J57" s="1">
        <v>0.55630000000000002</v>
      </c>
      <c r="K57" s="63"/>
      <c r="L57" s="14">
        <v>990</v>
      </c>
      <c r="M57" s="14"/>
      <c r="N57" s="14">
        <v>23358</v>
      </c>
      <c r="O57" s="5">
        <f>L57/N57</f>
        <v>4.2383765733367586E-2</v>
      </c>
      <c r="P57" s="13">
        <v>0.71619999999999995</v>
      </c>
    </row>
    <row r="58" spans="1:16" ht="15.75" customHeight="1">
      <c r="A58" s="2"/>
      <c r="B58" s="2"/>
      <c r="C58" s="2"/>
      <c r="D58" s="4"/>
      <c r="E58" s="19"/>
      <c r="F58" s="89"/>
      <c r="G58" s="22"/>
      <c r="H58" s="3"/>
      <c r="I58" s="2"/>
      <c r="J58" s="1"/>
      <c r="K58" s="63"/>
      <c r="L58" s="14"/>
      <c r="M58" s="14"/>
      <c r="N58" s="14"/>
      <c r="O58" s="5"/>
      <c r="P58" s="13"/>
    </row>
    <row r="59" spans="1:16" ht="15.75" customHeight="1">
      <c r="A59" s="2" t="s">
        <v>13</v>
      </c>
      <c r="B59" s="2">
        <v>39</v>
      </c>
      <c r="C59" s="2" t="s">
        <v>24</v>
      </c>
      <c r="D59" s="4" t="s">
        <v>30</v>
      </c>
      <c r="E59" s="19" t="s">
        <v>230</v>
      </c>
      <c r="F59" s="89">
        <v>72199</v>
      </c>
      <c r="G59" s="22">
        <v>6720</v>
      </c>
      <c r="H59" s="3" t="s">
        <v>12</v>
      </c>
      <c r="I59" s="3" t="s">
        <v>12</v>
      </c>
      <c r="J59" s="52">
        <v>0.98909999999999998</v>
      </c>
      <c r="K59" s="90"/>
      <c r="L59" s="14" t="s">
        <v>257</v>
      </c>
      <c r="M59" s="14"/>
      <c r="N59" s="14">
        <v>67361</v>
      </c>
      <c r="O59" s="3"/>
      <c r="P59" s="13"/>
    </row>
    <row r="60" spans="1:16" ht="15.75" customHeight="1">
      <c r="A60" s="2" t="s">
        <v>13</v>
      </c>
      <c r="B60" s="2">
        <v>36</v>
      </c>
      <c r="C60" s="2" t="s">
        <v>24</v>
      </c>
      <c r="D60" s="4" t="s">
        <v>164</v>
      </c>
      <c r="E60" s="19" t="s">
        <v>230</v>
      </c>
      <c r="F60" s="89">
        <v>127765</v>
      </c>
      <c r="G60" s="22">
        <v>3</v>
      </c>
      <c r="H60" s="3" t="s">
        <v>12</v>
      </c>
      <c r="I60" s="3" t="s">
        <v>114</v>
      </c>
      <c r="J60" s="52">
        <v>0.62160000000000004</v>
      </c>
      <c r="K60" s="90"/>
      <c r="L60" s="14" t="s">
        <v>257</v>
      </c>
      <c r="M60" s="14"/>
      <c r="N60" s="14">
        <v>64277</v>
      </c>
      <c r="O60" s="3"/>
      <c r="P60" s="13"/>
    </row>
    <row r="61" spans="1:16" ht="15.75" customHeight="1">
      <c r="A61" s="2" t="s">
        <v>13</v>
      </c>
      <c r="B61" s="2">
        <v>26</v>
      </c>
      <c r="C61" s="2" t="s">
        <v>24</v>
      </c>
      <c r="D61" s="7" t="s">
        <v>161</v>
      </c>
      <c r="E61" s="19" t="s">
        <v>230</v>
      </c>
      <c r="F61" s="89">
        <v>244232</v>
      </c>
      <c r="G61" s="22">
        <v>4234</v>
      </c>
      <c r="H61" s="3" t="s">
        <v>12</v>
      </c>
      <c r="I61" s="3" t="s">
        <v>114</v>
      </c>
      <c r="J61" s="52">
        <v>0.58430000000000004</v>
      </c>
      <c r="K61" s="90"/>
      <c r="L61" s="14" t="s">
        <v>257</v>
      </c>
      <c r="M61" s="14"/>
      <c r="N61" s="14">
        <v>70159</v>
      </c>
      <c r="O61" s="3"/>
      <c r="P61" s="13"/>
    </row>
    <row r="62" spans="1:16" ht="15.75" customHeight="1">
      <c r="A62" s="2" t="s">
        <v>19</v>
      </c>
      <c r="B62" s="2">
        <v>93</v>
      </c>
      <c r="C62" s="2" t="s">
        <v>24</v>
      </c>
      <c r="D62" s="4" t="s">
        <v>60</v>
      </c>
      <c r="E62" s="19" t="s">
        <v>230</v>
      </c>
      <c r="F62" s="89">
        <v>26725</v>
      </c>
      <c r="G62" s="22">
        <v>10957</v>
      </c>
      <c r="H62" s="3" t="s">
        <v>12</v>
      </c>
      <c r="I62" s="2" t="s">
        <v>12</v>
      </c>
      <c r="J62" s="1">
        <v>0.98970000000000002</v>
      </c>
      <c r="K62" s="63"/>
      <c r="L62" s="14" t="s">
        <v>257</v>
      </c>
      <c r="M62" s="14"/>
      <c r="N62" s="14">
        <v>25030</v>
      </c>
      <c r="O62" s="3"/>
      <c r="P62" s="13"/>
    </row>
    <row r="63" spans="1:16" ht="15.75" customHeight="1">
      <c r="A63" s="2"/>
      <c r="B63" s="2"/>
      <c r="C63" s="2"/>
      <c r="D63" s="4"/>
      <c r="E63" s="19"/>
      <c r="F63" s="89"/>
      <c r="G63" s="22"/>
      <c r="H63" s="3"/>
      <c r="I63" s="2"/>
      <c r="J63" s="1"/>
      <c r="K63" s="63"/>
      <c r="L63" s="14"/>
      <c r="M63" s="14"/>
      <c r="N63" s="14"/>
      <c r="O63" s="3"/>
      <c r="P63" s="13"/>
    </row>
    <row r="64" spans="1:16" ht="15.75" customHeight="1">
      <c r="A64" s="2" t="s">
        <v>13</v>
      </c>
      <c r="B64" s="2">
        <v>42</v>
      </c>
      <c r="C64" s="2" t="s">
        <v>24</v>
      </c>
      <c r="D64" s="7" t="s">
        <v>131</v>
      </c>
      <c r="E64" s="19" t="s">
        <v>241</v>
      </c>
      <c r="F64" s="89">
        <v>146122</v>
      </c>
      <c r="G64" s="22">
        <v>65627</v>
      </c>
      <c r="H64" s="3" t="s">
        <v>114</v>
      </c>
      <c r="I64" s="3" t="s">
        <v>12</v>
      </c>
      <c r="J64" s="52">
        <v>0.98950000000000005</v>
      </c>
      <c r="K64" s="90"/>
      <c r="L64" s="14">
        <v>4620</v>
      </c>
      <c r="M64" s="14"/>
      <c r="N64" s="14">
        <v>61759</v>
      </c>
      <c r="O64" s="5">
        <f>L64/N64</f>
        <v>7.480691073365825E-2</v>
      </c>
      <c r="P64" s="13">
        <v>0.78959999999999997</v>
      </c>
    </row>
    <row r="65" spans="1:16" ht="15.75" customHeight="1">
      <c r="A65" s="2" t="s">
        <v>13</v>
      </c>
      <c r="B65" s="2">
        <v>34</v>
      </c>
      <c r="C65" s="2" t="s">
        <v>10</v>
      </c>
      <c r="D65" s="7" t="s">
        <v>119</v>
      </c>
      <c r="E65" s="19" t="s">
        <v>241</v>
      </c>
      <c r="F65" s="89">
        <v>247043</v>
      </c>
      <c r="G65" s="22">
        <v>16287</v>
      </c>
      <c r="H65" s="3" t="s">
        <v>114</v>
      </c>
      <c r="I65" s="3" t="s">
        <v>12</v>
      </c>
      <c r="J65" s="52">
        <v>0.98870000000000002</v>
      </c>
      <c r="K65" s="90"/>
      <c r="L65" s="14">
        <v>7581</v>
      </c>
      <c r="M65" s="14"/>
      <c r="N65" s="14">
        <v>94421</v>
      </c>
      <c r="O65" s="5">
        <f>L65/N65</f>
        <v>8.0289342413234349E-2</v>
      </c>
      <c r="P65" s="13" t="s">
        <v>120</v>
      </c>
    </row>
    <row r="66" spans="1:16" ht="15.75" customHeight="1">
      <c r="A66" s="2" t="s">
        <v>13</v>
      </c>
      <c r="B66" s="2">
        <v>45</v>
      </c>
      <c r="C66" s="2" t="s">
        <v>24</v>
      </c>
      <c r="D66" s="4" t="s">
        <v>84</v>
      </c>
      <c r="E66" s="19" t="s">
        <v>241</v>
      </c>
      <c r="F66" s="89">
        <v>14764</v>
      </c>
      <c r="G66" s="22">
        <v>18801</v>
      </c>
      <c r="H66" s="3" t="s">
        <v>12</v>
      </c>
      <c r="I66" s="3" t="s">
        <v>12</v>
      </c>
      <c r="J66" s="52">
        <v>0.98699999999999999</v>
      </c>
      <c r="K66" s="90"/>
      <c r="L66" s="14" t="s">
        <v>257</v>
      </c>
      <c r="M66" s="14"/>
      <c r="N66" s="14">
        <v>70247</v>
      </c>
      <c r="O66" s="3"/>
      <c r="P66" s="13"/>
    </row>
    <row r="67" spans="1:16" ht="15.75" customHeight="1">
      <c r="A67" s="2" t="s">
        <v>13</v>
      </c>
      <c r="B67" s="2">
        <v>38</v>
      </c>
      <c r="C67" s="2" t="s">
        <v>10</v>
      </c>
      <c r="D67" s="7" t="s">
        <v>133</v>
      </c>
      <c r="E67" s="19" t="s">
        <v>241</v>
      </c>
      <c r="F67" s="89">
        <v>132329</v>
      </c>
      <c r="G67" s="22">
        <v>44961</v>
      </c>
      <c r="H67" s="3" t="s">
        <v>114</v>
      </c>
      <c r="I67" s="3" t="s">
        <v>12</v>
      </c>
      <c r="J67" s="52">
        <v>0.98440000000000005</v>
      </c>
      <c r="K67" s="90"/>
      <c r="L67" s="14">
        <v>8994</v>
      </c>
      <c r="M67" s="14"/>
      <c r="N67" s="14">
        <v>96099</v>
      </c>
      <c r="O67" s="5">
        <f>L67/N67</f>
        <v>9.3590984297443267E-2</v>
      </c>
      <c r="P67" s="13">
        <v>0.63819999999999999</v>
      </c>
    </row>
    <row r="68" spans="1:16" ht="15.75" customHeight="1">
      <c r="A68" s="2" t="s">
        <v>13</v>
      </c>
      <c r="B68" s="2">
        <v>37</v>
      </c>
      <c r="C68" s="2" t="s">
        <v>10</v>
      </c>
      <c r="D68" s="4" t="s">
        <v>123</v>
      </c>
      <c r="E68" s="19" t="s">
        <v>241</v>
      </c>
      <c r="F68" s="89">
        <v>214154</v>
      </c>
      <c r="G68" s="22">
        <v>29763</v>
      </c>
      <c r="H68" s="3" t="s">
        <v>114</v>
      </c>
      <c r="I68" s="3" t="s">
        <v>12</v>
      </c>
      <c r="J68" s="52">
        <v>0.98340000000000005</v>
      </c>
      <c r="K68" s="90"/>
      <c r="L68" s="14">
        <v>4467</v>
      </c>
      <c r="M68" s="14"/>
      <c r="N68" s="14">
        <v>86449</v>
      </c>
      <c r="O68" s="5">
        <f>L68/N68</f>
        <v>5.1672084118960314E-2</v>
      </c>
      <c r="P68" s="13">
        <v>0.79469999999999996</v>
      </c>
    </row>
    <row r="69" spans="1:16" ht="15.75" customHeight="1">
      <c r="A69" s="2" t="s">
        <v>13</v>
      </c>
      <c r="B69" s="2">
        <v>43</v>
      </c>
      <c r="C69" s="2" t="s">
        <v>10</v>
      </c>
      <c r="D69" s="4" t="s">
        <v>37</v>
      </c>
      <c r="E69" s="19" t="s">
        <v>241</v>
      </c>
      <c r="F69" s="89">
        <v>52469</v>
      </c>
      <c r="G69" s="22">
        <v>59913</v>
      </c>
      <c r="H69" s="3" t="s">
        <v>12</v>
      </c>
      <c r="I69" s="3" t="s">
        <v>12</v>
      </c>
      <c r="J69" s="52">
        <v>0.98160000000000003</v>
      </c>
      <c r="K69" s="90"/>
      <c r="L69" s="14" t="s">
        <v>257</v>
      </c>
      <c r="M69" s="14"/>
      <c r="N69" s="14">
        <v>77662</v>
      </c>
      <c r="O69" s="3"/>
      <c r="P69" s="13"/>
    </row>
    <row r="70" spans="1:16" ht="15.75" customHeight="1">
      <c r="A70" s="2" t="s">
        <v>13</v>
      </c>
      <c r="B70" s="2">
        <v>44</v>
      </c>
      <c r="C70" s="2" t="s">
        <v>10</v>
      </c>
      <c r="D70" s="4" t="s">
        <v>15</v>
      </c>
      <c r="E70" s="19" t="s">
        <v>241</v>
      </c>
      <c r="F70" s="89">
        <v>205424</v>
      </c>
      <c r="G70" s="22">
        <v>7611</v>
      </c>
      <c r="H70" s="3" t="s">
        <v>12</v>
      </c>
      <c r="I70" s="3" t="s">
        <v>12</v>
      </c>
      <c r="J70" s="52">
        <v>0.98129999999999995</v>
      </c>
      <c r="K70" s="90"/>
      <c r="L70" s="14" t="s">
        <v>257</v>
      </c>
      <c r="M70" s="14"/>
      <c r="N70" s="14">
        <v>81436</v>
      </c>
      <c r="O70" s="3"/>
      <c r="P70" s="13"/>
    </row>
    <row r="71" spans="1:16" ht="15.75" customHeight="1">
      <c r="A71" s="2" t="s">
        <v>13</v>
      </c>
      <c r="B71" s="2">
        <v>41</v>
      </c>
      <c r="C71" s="2" t="s">
        <v>10</v>
      </c>
      <c r="D71" s="4" t="s">
        <v>121</v>
      </c>
      <c r="E71" s="19" t="s">
        <v>241</v>
      </c>
      <c r="F71" s="89">
        <v>233593</v>
      </c>
      <c r="G71" s="22">
        <v>82161</v>
      </c>
      <c r="H71" s="3" t="s">
        <v>114</v>
      </c>
      <c r="I71" s="3" t="s">
        <v>12</v>
      </c>
      <c r="J71" s="52">
        <v>0.97840000000000005</v>
      </c>
      <c r="K71" s="90"/>
      <c r="L71" s="14">
        <v>6740</v>
      </c>
      <c r="M71" s="14"/>
      <c r="N71" s="14">
        <v>83655</v>
      </c>
      <c r="O71" s="5">
        <f>L71/N71</f>
        <v>8.0569003645926729E-2</v>
      </c>
      <c r="P71" s="13" t="s">
        <v>122</v>
      </c>
    </row>
    <row r="72" spans="1:16" ht="15.75" customHeight="1">
      <c r="A72" s="2" t="s">
        <v>19</v>
      </c>
      <c r="B72" s="2">
        <v>109</v>
      </c>
      <c r="C72" s="2" t="s">
        <v>24</v>
      </c>
      <c r="D72" s="4" t="s">
        <v>62</v>
      </c>
      <c r="E72" s="19" t="s">
        <v>241</v>
      </c>
      <c r="F72" s="89">
        <v>24880</v>
      </c>
      <c r="G72" s="22">
        <v>16743</v>
      </c>
      <c r="H72" s="3" t="s">
        <v>12</v>
      </c>
      <c r="I72" s="3" t="s">
        <v>12</v>
      </c>
      <c r="J72" s="52" t="s">
        <v>63</v>
      </c>
      <c r="K72" s="90"/>
      <c r="L72" s="14" t="s">
        <v>257</v>
      </c>
      <c r="M72" s="14"/>
      <c r="N72" s="14">
        <v>23569</v>
      </c>
      <c r="O72" s="3"/>
      <c r="P72" s="13"/>
    </row>
    <row r="73" spans="1:16" ht="15.75" customHeight="1">
      <c r="A73" s="2" t="s">
        <v>19</v>
      </c>
      <c r="B73" s="2">
        <v>113</v>
      </c>
      <c r="C73" s="2" t="s">
        <v>24</v>
      </c>
      <c r="D73" s="4" t="s">
        <v>99</v>
      </c>
      <c r="E73" s="19" t="s">
        <v>241</v>
      </c>
      <c r="F73" s="89">
        <v>9381</v>
      </c>
      <c r="G73" s="22">
        <v>21116</v>
      </c>
      <c r="H73" s="3" t="s">
        <v>12</v>
      </c>
      <c r="I73" s="3" t="s">
        <v>12</v>
      </c>
      <c r="J73" s="52" t="s">
        <v>100</v>
      </c>
      <c r="K73" s="90"/>
      <c r="L73" s="14" t="s">
        <v>257</v>
      </c>
      <c r="M73" s="14"/>
      <c r="N73" s="14">
        <v>21768</v>
      </c>
      <c r="O73" s="3"/>
      <c r="P73" s="13"/>
    </row>
    <row r="74" spans="1:16" ht="15.75" customHeight="1">
      <c r="A74" s="2" t="s">
        <v>19</v>
      </c>
      <c r="B74" s="2">
        <v>116</v>
      </c>
      <c r="C74" s="2" t="s">
        <v>24</v>
      </c>
      <c r="D74" s="4" t="s">
        <v>196</v>
      </c>
      <c r="E74" s="19" t="s">
        <v>241</v>
      </c>
      <c r="F74" s="89">
        <v>35390</v>
      </c>
      <c r="G74" s="22">
        <v>25712</v>
      </c>
      <c r="H74" s="3" t="s">
        <v>114</v>
      </c>
      <c r="I74" s="3" t="s">
        <v>114</v>
      </c>
      <c r="J74" s="52" t="s">
        <v>197</v>
      </c>
      <c r="K74" s="90"/>
      <c r="L74" s="15">
        <v>1831</v>
      </c>
      <c r="M74" s="15"/>
      <c r="N74" s="14">
        <v>29619</v>
      </c>
      <c r="O74" s="5">
        <f>L74/N74</f>
        <v>6.1818427360815692E-2</v>
      </c>
      <c r="P74" s="13">
        <v>0.69910000000000005</v>
      </c>
    </row>
    <row r="75" spans="1:16" ht="15.75" customHeight="1">
      <c r="A75" s="2" t="s">
        <v>19</v>
      </c>
      <c r="B75" s="2">
        <v>108</v>
      </c>
      <c r="C75" s="2" t="s">
        <v>10</v>
      </c>
      <c r="D75" s="4" t="s">
        <v>55</v>
      </c>
      <c r="E75" s="19" t="s">
        <v>241</v>
      </c>
      <c r="F75" s="89">
        <v>30665</v>
      </c>
      <c r="G75" s="22">
        <v>8650</v>
      </c>
      <c r="H75" s="3" t="s">
        <v>12</v>
      </c>
      <c r="I75" s="3" t="s">
        <v>12</v>
      </c>
      <c r="J75" s="1">
        <v>0.99109999999999998</v>
      </c>
      <c r="K75" s="63"/>
      <c r="L75" s="14" t="s">
        <v>257</v>
      </c>
      <c r="M75" s="14"/>
      <c r="N75" s="14">
        <v>30867</v>
      </c>
      <c r="O75" s="3"/>
      <c r="P75" s="13"/>
    </row>
    <row r="76" spans="1:16" ht="15.75" customHeight="1">
      <c r="A76" s="2" t="s">
        <v>19</v>
      </c>
      <c r="B76" s="2">
        <v>111</v>
      </c>
      <c r="C76" s="2" t="s">
        <v>24</v>
      </c>
      <c r="D76" s="4" t="s">
        <v>64</v>
      </c>
      <c r="E76" s="19" t="s">
        <v>241</v>
      </c>
      <c r="F76" s="89">
        <v>24595</v>
      </c>
      <c r="G76" s="22">
        <v>26099</v>
      </c>
      <c r="H76" s="3" t="s">
        <v>12</v>
      </c>
      <c r="I76" s="3" t="s">
        <v>12</v>
      </c>
      <c r="J76" s="52">
        <v>0.98770000000000002</v>
      </c>
      <c r="K76" s="90"/>
      <c r="L76" s="14" t="s">
        <v>257</v>
      </c>
      <c r="M76" s="14"/>
      <c r="N76" s="14">
        <v>25986</v>
      </c>
      <c r="O76" s="3"/>
      <c r="P76" s="13"/>
    </row>
    <row r="77" spans="1:16" ht="15.75" customHeight="1">
      <c r="A77" s="2" t="s">
        <v>19</v>
      </c>
      <c r="B77" s="2">
        <v>112</v>
      </c>
      <c r="C77" s="2" t="s">
        <v>10</v>
      </c>
      <c r="D77" s="4" t="s">
        <v>144</v>
      </c>
      <c r="E77" s="19" t="s">
        <v>241</v>
      </c>
      <c r="F77" s="89">
        <v>46662</v>
      </c>
      <c r="G77" s="22">
        <v>35913</v>
      </c>
      <c r="H77" s="3" t="s">
        <v>114</v>
      </c>
      <c r="I77" s="3" t="s">
        <v>12</v>
      </c>
      <c r="J77" s="52">
        <v>0.98640000000000005</v>
      </c>
      <c r="K77" s="90"/>
      <c r="L77" s="15">
        <v>1906</v>
      </c>
      <c r="M77" s="15"/>
      <c r="N77" s="14">
        <v>34932</v>
      </c>
      <c r="O77" s="5">
        <f>L77/N77</f>
        <v>5.4563151265315468E-2</v>
      </c>
      <c r="P77" s="13">
        <v>0.76859999999999995</v>
      </c>
    </row>
    <row r="78" spans="1:16" ht="15.75" customHeight="1">
      <c r="A78" s="2" t="s">
        <v>19</v>
      </c>
      <c r="B78" s="2">
        <v>99</v>
      </c>
      <c r="C78" s="2" t="s">
        <v>10</v>
      </c>
      <c r="D78" s="4" t="s">
        <v>78</v>
      </c>
      <c r="E78" s="19" t="s">
        <v>241</v>
      </c>
      <c r="F78" s="89">
        <v>16650</v>
      </c>
      <c r="G78" s="22">
        <v>11953</v>
      </c>
      <c r="H78" s="3" t="s">
        <v>12</v>
      </c>
      <c r="I78" s="2" t="s">
        <v>12</v>
      </c>
      <c r="J78" s="1">
        <v>0.98529999999999995</v>
      </c>
      <c r="K78" s="63"/>
      <c r="L78" s="14" t="s">
        <v>257</v>
      </c>
      <c r="M78" s="14"/>
      <c r="N78" s="14">
        <v>36556</v>
      </c>
      <c r="O78" s="3"/>
      <c r="P78" s="13"/>
    </row>
    <row r="79" spans="1:16" ht="15.75" customHeight="1">
      <c r="A79" s="2" t="s">
        <v>19</v>
      </c>
      <c r="B79" s="2">
        <v>115</v>
      </c>
      <c r="C79" s="2" t="s">
        <v>10</v>
      </c>
      <c r="D79" s="4" t="s">
        <v>44</v>
      </c>
      <c r="E79" s="19" t="s">
        <v>241</v>
      </c>
      <c r="F79" s="89">
        <v>43404</v>
      </c>
      <c r="G79" s="22">
        <v>34350</v>
      </c>
      <c r="H79" s="3" t="s">
        <v>12</v>
      </c>
      <c r="I79" s="3" t="s">
        <v>12</v>
      </c>
      <c r="J79" s="1">
        <v>0.98140000000000005</v>
      </c>
      <c r="K79" s="63"/>
      <c r="L79" s="14" t="s">
        <v>257</v>
      </c>
      <c r="M79" s="14"/>
      <c r="N79" s="14">
        <v>30195</v>
      </c>
      <c r="O79" s="3"/>
      <c r="P79" s="13"/>
    </row>
    <row r="80" spans="1:16" ht="15.75" customHeight="1">
      <c r="A80" s="2" t="s">
        <v>19</v>
      </c>
      <c r="B80" s="2">
        <v>117</v>
      </c>
      <c r="C80" s="2" t="s">
        <v>10</v>
      </c>
      <c r="D80" s="4" t="s">
        <v>107</v>
      </c>
      <c r="E80" s="19" t="s">
        <v>241</v>
      </c>
      <c r="F80" s="89">
        <v>6683</v>
      </c>
      <c r="G80" s="22">
        <v>6424</v>
      </c>
      <c r="H80" s="3" t="s">
        <v>12</v>
      </c>
      <c r="I80" s="3" t="s">
        <v>12</v>
      </c>
      <c r="J80" s="1">
        <v>0.97889999999999999</v>
      </c>
      <c r="K80" s="63"/>
      <c r="L80" s="14" t="s">
        <v>257</v>
      </c>
      <c r="M80" s="14"/>
      <c r="N80" s="14">
        <v>33517</v>
      </c>
      <c r="O80" s="3"/>
      <c r="P80" s="13"/>
    </row>
    <row r="81" spans="1:16" ht="15.75" customHeight="1">
      <c r="A81" s="2" t="s">
        <v>19</v>
      </c>
      <c r="B81" s="2">
        <v>94</v>
      </c>
      <c r="C81" s="2" t="s">
        <v>10</v>
      </c>
      <c r="D81" s="4" t="s">
        <v>188</v>
      </c>
      <c r="E81" s="19" t="s">
        <v>241</v>
      </c>
      <c r="F81" s="89">
        <v>76973</v>
      </c>
      <c r="G81" s="22">
        <v>1909</v>
      </c>
      <c r="H81" s="3" t="s">
        <v>114</v>
      </c>
      <c r="I81" s="2" t="s">
        <v>114</v>
      </c>
      <c r="J81" s="52">
        <v>0.6986</v>
      </c>
      <c r="K81" s="90"/>
      <c r="L81" s="15">
        <v>4190</v>
      </c>
      <c r="M81" s="15"/>
      <c r="N81" s="14">
        <v>28908</v>
      </c>
      <c r="O81" s="5">
        <f>L81/N81</f>
        <v>0.14494257644942576</v>
      </c>
      <c r="P81" s="13">
        <v>0.59279999999999999</v>
      </c>
    </row>
    <row r="82" spans="1:16" ht="15.75" customHeight="1">
      <c r="A82" s="2" t="s">
        <v>19</v>
      </c>
      <c r="B82" s="2">
        <v>110</v>
      </c>
      <c r="C82" s="2" t="s">
        <v>10</v>
      </c>
      <c r="D82" s="4" t="s">
        <v>186</v>
      </c>
      <c r="E82" s="19" t="s">
        <v>241</v>
      </c>
      <c r="F82" s="89">
        <v>80749</v>
      </c>
      <c r="G82" s="22">
        <v>31265</v>
      </c>
      <c r="H82" s="3" t="s">
        <v>114</v>
      </c>
      <c r="I82" s="3" t="s">
        <v>114</v>
      </c>
      <c r="J82" s="1">
        <v>0.64990000000000003</v>
      </c>
      <c r="K82" s="63"/>
      <c r="L82" s="15">
        <v>3053</v>
      </c>
      <c r="M82" s="15"/>
      <c r="N82" s="14">
        <v>29003</v>
      </c>
      <c r="O82" s="5">
        <f>L82/N82</f>
        <v>0.10526497258904251</v>
      </c>
      <c r="P82" s="13" t="s">
        <v>187</v>
      </c>
    </row>
    <row r="83" spans="1:16" ht="15.75" customHeight="1">
      <c r="A83" s="2" t="s">
        <v>19</v>
      </c>
      <c r="B83" s="2">
        <v>119</v>
      </c>
      <c r="C83" s="2" t="s">
        <v>24</v>
      </c>
      <c r="D83" s="4" t="s">
        <v>165</v>
      </c>
      <c r="E83" s="19" t="s">
        <v>241</v>
      </c>
      <c r="F83" s="89">
        <v>104169</v>
      </c>
      <c r="G83" s="22">
        <v>33454</v>
      </c>
      <c r="H83" s="3" t="s">
        <v>12</v>
      </c>
      <c r="I83" s="3" t="s">
        <v>114</v>
      </c>
      <c r="J83" s="1">
        <v>0.61099999999999999</v>
      </c>
      <c r="K83" s="63"/>
      <c r="L83" s="14" t="s">
        <v>257</v>
      </c>
      <c r="M83" s="14"/>
      <c r="N83" s="14">
        <v>32071</v>
      </c>
      <c r="O83" s="3"/>
      <c r="P83" s="13"/>
    </row>
    <row r="84" spans="1:16" ht="15.75" customHeight="1">
      <c r="A84" s="2" t="s">
        <v>19</v>
      </c>
      <c r="B84" s="2">
        <v>114</v>
      </c>
      <c r="C84" s="2" t="s">
        <v>10</v>
      </c>
      <c r="D84" s="4" t="s">
        <v>181</v>
      </c>
      <c r="E84" s="19" t="s">
        <v>241</v>
      </c>
      <c r="F84" s="89">
        <v>17252</v>
      </c>
      <c r="G84" s="22">
        <v>23916</v>
      </c>
      <c r="H84" s="3" t="s">
        <v>12</v>
      </c>
      <c r="I84" s="3" t="s">
        <v>114</v>
      </c>
      <c r="J84" s="1">
        <v>0.60629999999999995</v>
      </c>
      <c r="K84" s="63"/>
      <c r="L84" s="14" t="s">
        <v>257</v>
      </c>
      <c r="M84" s="14"/>
      <c r="N84" s="14">
        <v>29177</v>
      </c>
      <c r="O84" s="3"/>
      <c r="P84" s="13"/>
    </row>
    <row r="85" spans="1:16" ht="15.75" customHeight="1">
      <c r="A85" s="2" t="s">
        <v>19</v>
      </c>
      <c r="B85" s="2">
        <v>15</v>
      </c>
      <c r="C85" s="2" t="s">
        <v>10</v>
      </c>
      <c r="D85" s="4" t="s">
        <v>191</v>
      </c>
      <c r="E85" s="19" t="s">
        <v>241</v>
      </c>
      <c r="F85" s="89">
        <v>57320</v>
      </c>
      <c r="G85" s="22">
        <v>7120</v>
      </c>
      <c r="H85" s="3" t="s">
        <v>114</v>
      </c>
      <c r="I85" s="2" t="s">
        <v>114</v>
      </c>
      <c r="J85" s="1">
        <v>0.55630000000000002</v>
      </c>
      <c r="K85" s="63"/>
      <c r="L85" s="14">
        <v>990</v>
      </c>
      <c r="M85" s="14"/>
      <c r="N85" s="14">
        <v>23358</v>
      </c>
      <c r="O85" s="5">
        <f>L85/N85</f>
        <v>4.2383765733367586E-2</v>
      </c>
      <c r="P85" s="13">
        <v>0.71619999999999995</v>
      </c>
    </row>
    <row r="86" spans="1:16" ht="15.75" customHeight="1">
      <c r="A86" s="2"/>
      <c r="B86" s="2"/>
      <c r="C86" s="2"/>
      <c r="D86" s="4"/>
      <c r="E86" s="19"/>
      <c r="F86" s="89"/>
      <c r="G86" s="22"/>
      <c r="H86" s="3"/>
      <c r="I86" s="2"/>
      <c r="J86" s="1"/>
      <c r="K86" s="63"/>
      <c r="L86" s="14"/>
      <c r="M86" s="14"/>
      <c r="N86" s="14"/>
      <c r="O86" s="5"/>
      <c r="P86" s="13"/>
    </row>
    <row r="87" spans="1:16" ht="15.75" customHeight="1">
      <c r="A87" s="2" t="s">
        <v>13</v>
      </c>
      <c r="B87" s="2">
        <v>14</v>
      </c>
      <c r="C87" s="2" t="s">
        <v>10</v>
      </c>
      <c r="D87" s="4" t="s">
        <v>136</v>
      </c>
      <c r="E87" s="19" t="s">
        <v>219</v>
      </c>
      <c r="F87" s="89">
        <v>108902</v>
      </c>
      <c r="G87" s="22">
        <v>33005</v>
      </c>
      <c r="H87" s="3" t="s">
        <v>114</v>
      </c>
      <c r="I87" s="3" t="s">
        <v>12</v>
      </c>
      <c r="J87" s="52">
        <v>0.9909</v>
      </c>
      <c r="K87" s="90"/>
      <c r="L87" s="14">
        <v>6270</v>
      </c>
      <c r="M87" s="14"/>
      <c r="N87" s="14">
        <v>74693</v>
      </c>
      <c r="O87" s="5">
        <f>L87/N87</f>
        <v>8.3943609173550399E-2</v>
      </c>
      <c r="P87" s="13">
        <v>0.82869999999999999</v>
      </c>
    </row>
    <row r="88" spans="1:16" ht="15.75" customHeight="1">
      <c r="A88" s="2" t="s">
        <v>19</v>
      </c>
      <c r="B88" s="2">
        <v>29</v>
      </c>
      <c r="C88" s="2" t="s">
        <v>10</v>
      </c>
      <c r="D88" s="4" t="s">
        <v>83</v>
      </c>
      <c r="E88" s="19" t="s">
        <v>219</v>
      </c>
      <c r="F88" s="89">
        <v>14899</v>
      </c>
      <c r="G88" s="22">
        <v>13050</v>
      </c>
      <c r="H88" s="3" t="s">
        <v>12</v>
      </c>
      <c r="I88" s="2" t="s">
        <v>12</v>
      </c>
      <c r="J88" s="91">
        <v>0.99199999999999999</v>
      </c>
      <c r="K88" s="92"/>
      <c r="L88" s="14" t="s">
        <v>257</v>
      </c>
      <c r="M88" s="14"/>
      <c r="N88" s="14">
        <v>25555</v>
      </c>
      <c r="O88" s="3"/>
      <c r="P88" s="13"/>
    </row>
    <row r="89" spans="1:16" ht="15.75" customHeight="1">
      <c r="A89" s="2" t="s">
        <v>19</v>
      </c>
      <c r="B89" s="2">
        <v>30</v>
      </c>
      <c r="C89" s="2" t="s">
        <v>10</v>
      </c>
      <c r="D89" s="4" t="s">
        <v>94</v>
      </c>
      <c r="E89" s="19" t="s">
        <v>219</v>
      </c>
      <c r="F89" s="89">
        <v>11849</v>
      </c>
      <c r="G89" s="22">
        <v>19955</v>
      </c>
      <c r="H89" s="3" t="s">
        <v>12</v>
      </c>
      <c r="I89" s="2" t="s">
        <v>12</v>
      </c>
      <c r="J89" s="52">
        <v>0.99129999999999996</v>
      </c>
      <c r="K89" s="90"/>
      <c r="L89" s="14" t="s">
        <v>257</v>
      </c>
      <c r="M89" s="14"/>
      <c r="N89" s="14">
        <v>25286</v>
      </c>
      <c r="O89" s="3"/>
      <c r="P89" s="13"/>
    </row>
    <row r="90" spans="1:16" ht="15.75" customHeight="1">
      <c r="A90" s="2"/>
      <c r="B90" s="2"/>
      <c r="C90" s="2"/>
      <c r="D90" s="4"/>
      <c r="E90" s="19"/>
      <c r="F90" s="89"/>
      <c r="G90" s="22"/>
      <c r="H90" s="3"/>
      <c r="I90" s="2"/>
      <c r="J90" s="52"/>
      <c r="K90" s="90"/>
      <c r="L90" s="14"/>
      <c r="M90" s="14"/>
      <c r="N90" s="14"/>
      <c r="O90" s="3"/>
      <c r="P90" s="13"/>
    </row>
    <row r="91" spans="1:16" ht="15.75" customHeight="1">
      <c r="A91" s="2" t="s">
        <v>13</v>
      </c>
      <c r="B91" s="2">
        <v>17</v>
      </c>
      <c r="C91" s="2" t="s">
        <v>24</v>
      </c>
      <c r="D91" s="4" t="s">
        <v>184</v>
      </c>
      <c r="E91" s="19" t="s">
        <v>222</v>
      </c>
      <c r="F91" s="89">
        <v>87983</v>
      </c>
      <c r="G91" s="22">
        <v>21366</v>
      </c>
      <c r="H91" s="3" t="s">
        <v>114</v>
      </c>
      <c r="I91" s="3" t="s">
        <v>114</v>
      </c>
      <c r="J91" s="52">
        <v>0.53259999999999996</v>
      </c>
      <c r="K91" s="90"/>
      <c r="L91" s="14">
        <v>9711</v>
      </c>
      <c r="M91" s="14"/>
      <c r="N91" s="14">
        <v>66793</v>
      </c>
      <c r="O91" s="5">
        <f>L91/N91</f>
        <v>0.14538948692228226</v>
      </c>
      <c r="P91" s="13" t="s">
        <v>185</v>
      </c>
    </row>
    <row r="92" spans="1:16" ht="15.75" customHeight="1">
      <c r="A92" s="2" t="s">
        <v>19</v>
      </c>
      <c r="B92" s="2">
        <v>29</v>
      </c>
      <c r="C92" s="2" t="s">
        <v>10</v>
      </c>
      <c r="D92" s="4" t="s">
        <v>83</v>
      </c>
      <c r="E92" s="19" t="s">
        <v>222</v>
      </c>
      <c r="F92" s="89">
        <v>14899</v>
      </c>
      <c r="G92" s="22">
        <v>530</v>
      </c>
      <c r="H92" s="3" t="s">
        <v>12</v>
      </c>
      <c r="I92" s="2" t="s">
        <v>12</v>
      </c>
      <c r="J92" s="91">
        <v>0.99199999999999999</v>
      </c>
      <c r="K92" s="92"/>
      <c r="L92" s="14" t="s">
        <v>257</v>
      </c>
      <c r="M92" s="14"/>
      <c r="N92" s="14">
        <v>25555</v>
      </c>
      <c r="O92" s="3"/>
      <c r="P92" s="13"/>
    </row>
    <row r="93" spans="1:16" ht="15.75" customHeight="1">
      <c r="A93" s="2" t="s">
        <v>19</v>
      </c>
      <c r="B93" s="2">
        <v>41</v>
      </c>
      <c r="C93" s="2" t="s">
        <v>24</v>
      </c>
      <c r="D93" s="7" t="s">
        <v>108</v>
      </c>
      <c r="E93" s="19" t="s">
        <v>222</v>
      </c>
      <c r="F93" s="89">
        <v>5300</v>
      </c>
      <c r="G93" s="22">
        <v>5702</v>
      </c>
      <c r="H93" s="3" t="s">
        <v>12</v>
      </c>
      <c r="I93" s="3" t="s">
        <v>12</v>
      </c>
      <c r="J93" s="52">
        <v>0.99199999999999999</v>
      </c>
      <c r="K93" s="90"/>
      <c r="L93" s="14" t="s">
        <v>257</v>
      </c>
      <c r="M93" s="14"/>
      <c r="N93" s="14">
        <v>23772</v>
      </c>
      <c r="O93" s="3"/>
      <c r="P93" s="13"/>
    </row>
    <row r="94" spans="1:16" ht="15.75" customHeight="1">
      <c r="A94" s="2" t="s">
        <v>19</v>
      </c>
      <c r="B94" s="2">
        <v>43</v>
      </c>
      <c r="C94" s="2" t="s">
        <v>10</v>
      </c>
      <c r="D94" s="4" t="s">
        <v>59</v>
      </c>
      <c r="E94" s="19" t="s">
        <v>222</v>
      </c>
      <c r="F94" s="89">
        <v>26824</v>
      </c>
      <c r="G94" s="22">
        <v>15134</v>
      </c>
      <c r="H94" s="3" t="s">
        <v>12</v>
      </c>
      <c r="I94" s="2" t="s">
        <v>12</v>
      </c>
      <c r="J94" s="52">
        <v>0.99150000000000005</v>
      </c>
      <c r="K94" s="90"/>
      <c r="L94" s="14" t="s">
        <v>257</v>
      </c>
      <c r="M94" s="14"/>
      <c r="N94" s="14">
        <v>28807</v>
      </c>
      <c r="O94" s="3"/>
      <c r="P94" s="13"/>
    </row>
    <row r="95" spans="1:16" ht="15.75" customHeight="1">
      <c r="A95" s="2"/>
      <c r="B95" s="2"/>
      <c r="C95" s="2"/>
      <c r="D95" s="4"/>
      <c r="E95" s="19"/>
      <c r="F95" s="89"/>
      <c r="G95" s="22"/>
      <c r="H95" s="3"/>
      <c r="I95" s="2"/>
      <c r="J95" s="52"/>
      <c r="K95" s="90"/>
      <c r="L95" s="14"/>
      <c r="M95" s="14"/>
      <c r="N95" s="14"/>
      <c r="O95" s="3"/>
      <c r="P95" s="13"/>
    </row>
    <row r="96" spans="1:16" ht="15.75" customHeight="1">
      <c r="A96" s="2" t="s">
        <v>13</v>
      </c>
      <c r="B96" s="2">
        <v>27</v>
      </c>
      <c r="C96" s="2" t="s">
        <v>24</v>
      </c>
      <c r="D96" s="4" t="s">
        <v>45</v>
      </c>
      <c r="E96" s="19" t="s">
        <v>231</v>
      </c>
      <c r="F96" s="89">
        <v>42249</v>
      </c>
      <c r="G96" s="22">
        <v>25590</v>
      </c>
      <c r="H96" s="3" t="s">
        <v>12</v>
      </c>
      <c r="I96" s="3" t="s">
        <v>12</v>
      </c>
      <c r="J96" s="52">
        <v>0.98360000000000003</v>
      </c>
      <c r="K96" s="90"/>
      <c r="L96" s="14" t="s">
        <v>257</v>
      </c>
      <c r="M96" s="14"/>
      <c r="N96" s="14">
        <v>70206</v>
      </c>
      <c r="O96" s="3"/>
      <c r="P96" s="13"/>
    </row>
    <row r="97" spans="1:16" ht="15.75" customHeight="1">
      <c r="A97" s="2" t="s">
        <v>13</v>
      </c>
      <c r="B97" s="2">
        <v>29</v>
      </c>
      <c r="C97" s="2" t="s">
        <v>24</v>
      </c>
      <c r="D97" s="7" t="s">
        <v>25</v>
      </c>
      <c r="E97" s="19" t="s">
        <v>231</v>
      </c>
      <c r="F97" s="89">
        <v>111651</v>
      </c>
      <c r="G97" s="22">
        <v>1091</v>
      </c>
      <c r="H97" s="3" t="s">
        <v>12</v>
      </c>
      <c r="I97" s="3" t="s">
        <v>12</v>
      </c>
      <c r="J97" s="52">
        <v>0.98089999999999999</v>
      </c>
      <c r="K97" s="90"/>
      <c r="L97" s="14" t="s">
        <v>257</v>
      </c>
      <c r="M97" s="14"/>
      <c r="N97" s="14">
        <v>63192</v>
      </c>
      <c r="O97" s="3"/>
      <c r="P97" s="13"/>
    </row>
    <row r="98" spans="1:16" ht="15.75" customHeight="1">
      <c r="A98" s="2" t="s">
        <v>19</v>
      </c>
      <c r="B98" s="2">
        <v>65</v>
      </c>
      <c r="C98" s="2" t="s">
        <v>10</v>
      </c>
      <c r="D98" s="4" t="s">
        <v>20</v>
      </c>
      <c r="E98" s="19" t="s">
        <v>231</v>
      </c>
      <c r="F98" s="89">
        <v>135249</v>
      </c>
      <c r="G98" s="22">
        <v>3876</v>
      </c>
      <c r="H98" s="3" t="s">
        <v>12</v>
      </c>
      <c r="I98" s="3" t="s">
        <v>12</v>
      </c>
      <c r="J98" s="52">
        <v>0.99390000000000001</v>
      </c>
      <c r="K98" s="90"/>
      <c r="L98" s="14" t="s">
        <v>257</v>
      </c>
      <c r="M98" s="14"/>
      <c r="N98" s="14">
        <v>26088</v>
      </c>
      <c r="O98" s="3"/>
      <c r="P98" s="13"/>
    </row>
    <row r="99" spans="1:16" ht="15.75" customHeight="1">
      <c r="A99" s="2" t="s">
        <v>19</v>
      </c>
      <c r="B99" s="2">
        <v>54</v>
      </c>
      <c r="C99" s="2" t="s">
        <v>24</v>
      </c>
      <c r="D99" s="4" t="s">
        <v>170</v>
      </c>
      <c r="E99" s="19" t="s">
        <v>231</v>
      </c>
      <c r="F99" s="89">
        <v>41427</v>
      </c>
      <c r="G99" s="22">
        <v>4155</v>
      </c>
      <c r="H99" s="3" t="s">
        <v>12</v>
      </c>
      <c r="I99" s="2" t="s">
        <v>114</v>
      </c>
      <c r="J99" s="1">
        <v>0.65869999999999995</v>
      </c>
      <c r="K99" s="63"/>
      <c r="L99" s="14" t="s">
        <v>257</v>
      </c>
      <c r="M99" s="14"/>
      <c r="N99" s="14">
        <v>25073</v>
      </c>
      <c r="O99" s="3"/>
      <c r="P99" s="13"/>
    </row>
    <row r="100" spans="1:16" ht="15.75" customHeight="1">
      <c r="A100" s="2" t="s">
        <v>19</v>
      </c>
      <c r="B100" s="2">
        <v>53</v>
      </c>
      <c r="C100" s="2" t="s">
        <v>10</v>
      </c>
      <c r="D100" s="4" t="s">
        <v>174</v>
      </c>
      <c r="E100" s="19" t="s">
        <v>231</v>
      </c>
      <c r="F100" s="89">
        <v>36214</v>
      </c>
      <c r="G100" s="22">
        <v>18650</v>
      </c>
      <c r="H100" s="3" t="s">
        <v>12</v>
      </c>
      <c r="I100" s="3" t="s">
        <v>114</v>
      </c>
      <c r="J100" s="52">
        <v>0.61439999999999995</v>
      </c>
      <c r="K100" s="90"/>
      <c r="L100" s="14" t="s">
        <v>257</v>
      </c>
      <c r="M100" s="14"/>
      <c r="N100" s="14">
        <v>25861</v>
      </c>
      <c r="O100" s="3"/>
      <c r="P100" s="13"/>
    </row>
    <row r="101" spans="1:16" ht="15.75" customHeight="1">
      <c r="A101" s="2"/>
      <c r="B101" s="2"/>
      <c r="C101" s="2"/>
      <c r="D101" s="4"/>
      <c r="E101" s="19"/>
      <c r="F101" s="89"/>
      <c r="G101" s="22"/>
      <c r="H101" s="3"/>
      <c r="I101" s="3"/>
      <c r="J101" s="52"/>
      <c r="K101" s="90"/>
      <c r="L101" s="14"/>
      <c r="M101" s="14"/>
      <c r="N101" s="14"/>
      <c r="O101" s="3"/>
      <c r="P101" s="13"/>
    </row>
    <row r="102" spans="1:16" ht="15.75" customHeight="1">
      <c r="A102" s="2" t="s">
        <v>13</v>
      </c>
      <c r="B102" s="2">
        <v>36</v>
      </c>
      <c r="C102" s="2" t="s">
        <v>24</v>
      </c>
      <c r="D102" s="4" t="s">
        <v>164</v>
      </c>
      <c r="E102" s="19" t="s">
        <v>243</v>
      </c>
      <c r="F102" s="89">
        <v>127765</v>
      </c>
      <c r="G102" s="22">
        <v>24086</v>
      </c>
      <c r="H102" s="3" t="s">
        <v>12</v>
      </c>
      <c r="I102" s="3" t="s">
        <v>114</v>
      </c>
      <c r="J102" s="52">
        <v>0.62160000000000004</v>
      </c>
      <c r="K102" s="90"/>
      <c r="L102" s="14" t="s">
        <v>257</v>
      </c>
      <c r="M102" s="14"/>
      <c r="N102" s="14">
        <v>64277</v>
      </c>
      <c r="O102" s="3"/>
      <c r="P102" s="13"/>
    </row>
    <row r="103" spans="1:16" ht="15.75" customHeight="1">
      <c r="A103" s="2" t="s">
        <v>19</v>
      </c>
      <c r="B103" s="2">
        <v>64</v>
      </c>
      <c r="C103" s="2" t="s">
        <v>24</v>
      </c>
      <c r="D103" s="4" t="s">
        <v>158</v>
      </c>
      <c r="E103" s="19" t="s">
        <v>243</v>
      </c>
      <c r="F103" s="89">
        <v>18599</v>
      </c>
      <c r="G103" s="22">
        <v>21546</v>
      </c>
      <c r="H103" s="3" t="s">
        <v>114</v>
      </c>
      <c r="I103" s="2" t="s">
        <v>12</v>
      </c>
      <c r="J103" s="52">
        <v>0.99490000000000001</v>
      </c>
      <c r="K103" s="90"/>
      <c r="L103" s="15">
        <v>7073</v>
      </c>
      <c r="M103" s="15"/>
      <c r="N103" s="14">
        <v>26752</v>
      </c>
      <c r="O103" s="5">
        <f>L103/N103</f>
        <v>0.26439144736842107</v>
      </c>
      <c r="P103" s="13">
        <v>0.51929999999999998</v>
      </c>
    </row>
    <row r="104" spans="1:16" ht="15.75" customHeight="1">
      <c r="A104" s="2" t="s">
        <v>19</v>
      </c>
      <c r="B104" s="2">
        <v>101</v>
      </c>
      <c r="C104" s="2" t="s">
        <v>24</v>
      </c>
      <c r="D104" s="4" t="s">
        <v>95</v>
      </c>
      <c r="E104" s="19" t="s">
        <v>243</v>
      </c>
      <c r="F104" s="89">
        <v>11153</v>
      </c>
      <c r="G104" s="22">
        <v>2540</v>
      </c>
      <c r="H104" s="3" t="s">
        <v>12</v>
      </c>
      <c r="I104" s="2" t="s">
        <v>12</v>
      </c>
      <c r="J104" s="1">
        <v>0.98099999999999998</v>
      </c>
      <c r="K104" s="63"/>
      <c r="L104" s="14" t="s">
        <v>257</v>
      </c>
      <c r="M104" s="14"/>
      <c r="N104" s="14">
        <v>22976</v>
      </c>
      <c r="O104" s="3"/>
      <c r="P104" s="13"/>
    </row>
    <row r="105" spans="1:16" ht="15.75" customHeight="1">
      <c r="A105" s="2"/>
      <c r="B105" s="2"/>
      <c r="C105" s="2"/>
      <c r="D105" s="4"/>
      <c r="E105" s="19"/>
      <c r="F105" s="89"/>
      <c r="G105" s="22"/>
      <c r="H105" s="3"/>
      <c r="I105" s="2"/>
      <c r="J105" s="1"/>
      <c r="K105" s="63"/>
      <c r="L105" s="14"/>
      <c r="M105" s="14"/>
      <c r="N105" s="14"/>
      <c r="O105" s="3"/>
      <c r="P105" s="13"/>
    </row>
    <row r="106" spans="1:16" ht="15.75" customHeight="1">
      <c r="A106" s="2" t="s">
        <v>13</v>
      </c>
      <c r="B106" s="2">
        <v>40</v>
      </c>
      <c r="C106" s="2" t="s">
        <v>24</v>
      </c>
      <c r="D106" s="7" t="s">
        <v>31</v>
      </c>
      <c r="E106" s="19" t="s">
        <v>245</v>
      </c>
      <c r="F106" s="89">
        <v>65278</v>
      </c>
      <c r="G106" s="22">
        <v>7890</v>
      </c>
      <c r="H106" s="3" t="s">
        <v>12</v>
      </c>
      <c r="I106" s="3" t="s">
        <v>12</v>
      </c>
      <c r="J106" s="52">
        <v>0.99029999999999996</v>
      </c>
      <c r="K106" s="90"/>
      <c r="L106" s="14" t="s">
        <v>257</v>
      </c>
      <c r="M106" s="14"/>
      <c r="N106" s="14">
        <v>65794</v>
      </c>
      <c r="O106" s="3"/>
      <c r="P106" s="13"/>
    </row>
    <row r="107" spans="1:16" ht="15.75" customHeight="1">
      <c r="A107" s="2" t="s">
        <v>13</v>
      </c>
      <c r="B107" s="2">
        <v>39</v>
      </c>
      <c r="C107" s="2" t="s">
        <v>24</v>
      </c>
      <c r="D107" s="4" t="s">
        <v>30</v>
      </c>
      <c r="E107" s="19" t="s">
        <v>245</v>
      </c>
      <c r="F107" s="89">
        <v>72199</v>
      </c>
      <c r="G107" s="22">
        <v>7191</v>
      </c>
      <c r="H107" s="3" t="s">
        <v>12</v>
      </c>
      <c r="I107" s="3" t="s">
        <v>12</v>
      </c>
      <c r="J107" s="52">
        <v>0.98909999999999998</v>
      </c>
      <c r="K107" s="90"/>
      <c r="L107" s="14" t="s">
        <v>257</v>
      </c>
      <c r="M107" s="14"/>
      <c r="N107" s="14">
        <v>67361</v>
      </c>
      <c r="O107" s="3"/>
      <c r="P107" s="13"/>
    </row>
    <row r="108" spans="1:16" ht="15.75" customHeight="1">
      <c r="A108" s="2" t="s">
        <v>13</v>
      </c>
      <c r="B108" s="2">
        <v>45</v>
      </c>
      <c r="C108" s="2" t="s">
        <v>24</v>
      </c>
      <c r="D108" s="4" t="s">
        <v>84</v>
      </c>
      <c r="E108" s="19" t="s">
        <v>245</v>
      </c>
      <c r="F108" s="89">
        <v>14764</v>
      </c>
      <c r="G108" s="22">
        <v>9621</v>
      </c>
      <c r="H108" s="3" t="s">
        <v>12</v>
      </c>
      <c r="I108" s="3" t="s">
        <v>12</v>
      </c>
      <c r="J108" s="52">
        <v>0.98699999999999999</v>
      </c>
      <c r="K108" s="90"/>
      <c r="L108" s="14" t="s">
        <v>257</v>
      </c>
      <c r="M108" s="14"/>
      <c r="N108" s="14">
        <v>70247</v>
      </c>
      <c r="O108" s="3"/>
      <c r="P108" s="13"/>
    </row>
    <row r="109" spans="1:16" ht="15.75" customHeight="1">
      <c r="A109" s="2" t="s">
        <v>13</v>
      </c>
      <c r="B109" s="2">
        <v>43</v>
      </c>
      <c r="C109" s="2" t="s">
        <v>10</v>
      </c>
      <c r="D109" s="4" t="s">
        <v>37</v>
      </c>
      <c r="E109" s="19" t="s">
        <v>245</v>
      </c>
      <c r="F109" s="89">
        <v>52469</v>
      </c>
      <c r="G109" s="22">
        <v>1033</v>
      </c>
      <c r="H109" s="3" t="s">
        <v>12</v>
      </c>
      <c r="I109" s="3" t="s">
        <v>12</v>
      </c>
      <c r="J109" s="52">
        <v>0.98160000000000003</v>
      </c>
      <c r="K109" s="90"/>
      <c r="L109" s="14" t="s">
        <v>257</v>
      </c>
      <c r="M109" s="14"/>
      <c r="N109" s="14">
        <v>77662</v>
      </c>
      <c r="O109" s="3"/>
      <c r="P109" s="13"/>
    </row>
    <row r="110" spans="1:16" ht="15.75" customHeight="1">
      <c r="A110" s="2" t="s">
        <v>19</v>
      </c>
      <c r="B110" s="2">
        <v>116</v>
      </c>
      <c r="C110" s="2" t="s">
        <v>24</v>
      </c>
      <c r="D110" s="4" t="s">
        <v>196</v>
      </c>
      <c r="E110" s="19" t="s">
        <v>245</v>
      </c>
      <c r="F110" s="89">
        <v>35390</v>
      </c>
      <c r="G110" s="22">
        <v>3684</v>
      </c>
      <c r="H110" s="3" t="s">
        <v>114</v>
      </c>
      <c r="I110" s="3" t="s">
        <v>114</v>
      </c>
      <c r="J110" s="52" t="s">
        <v>197</v>
      </c>
      <c r="K110" s="90"/>
      <c r="L110" s="15">
        <v>1831</v>
      </c>
      <c r="M110" s="15"/>
      <c r="N110" s="14">
        <v>29619</v>
      </c>
      <c r="O110" s="5">
        <f>L110/N110</f>
        <v>6.1818427360815692E-2</v>
      </c>
      <c r="P110" s="13">
        <v>0.69910000000000005</v>
      </c>
    </row>
    <row r="111" spans="1:16" ht="15.75" customHeight="1">
      <c r="A111" s="2" t="s">
        <v>19</v>
      </c>
      <c r="B111" s="2">
        <v>97</v>
      </c>
      <c r="C111" s="2" t="s">
        <v>24</v>
      </c>
      <c r="D111" s="4" t="s">
        <v>106</v>
      </c>
      <c r="E111" s="19" t="s">
        <v>245</v>
      </c>
      <c r="F111" s="89">
        <v>6703</v>
      </c>
      <c r="G111" s="22">
        <v>1594</v>
      </c>
      <c r="H111" s="3" t="s">
        <v>12</v>
      </c>
      <c r="I111" s="2" t="s">
        <v>12</v>
      </c>
      <c r="J111" s="1">
        <v>0.97699999999999998</v>
      </c>
      <c r="K111" s="63"/>
      <c r="L111" s="14" t="s">
        <v>257</v>
      </c>
      <c r="M111" s="14"/>
      <c r="N111" s="14">
        <v>31740</v>
      </c>
      <c r="O111" s="3"/>
      <c r="P111" s="13"/>
    </row>
    <row r="112" spans="1:16" ht="15.75" customHeight="1">
      <c r="A112" s="2" t="s">
        <v>19</v>
      </c>
      <c r="B112" s="2">
        <v>121</v>
      </c>
      <c r="C112" s="2" t="s">
        <v>24</v>
      </c>
      <c r="D112" s="4" t="s">
        <v>203</v>
      </c>
      <c r="E112" s="19" t="s">
        <v>245</v>
      </c>
      <c r="F112" s="89">
        <v>3600</v>
      </c>
      <c r="G112" s="22">
        <v>9607</v>
      </c>
      <c r="H112" s="3" t="s">
        <v>114</v>
      </c>
      <c r="I112" s="3" t="s">
        <v>114</v>
      </c>
      <c r="J112" s="52">
        <v>0.61739999999999995</v>
      </c>
      <c r="K112" s="90"/>
      <c r="L112" s="15">
        <v>2549</v>
      </c>
      <c r="M112" s="15"/>
      <c r="N112" s="14">
        <v>22112</v>
      </c>
      <c r="O112" s="5">
        <f>L112/N112</f>
        <v>0.11527677279305354</v>
      </c>
      <c r="P112" s="13">
        <v>0.59040000000000004</v>
      </c>
    </row>
    <row r="113" spans="1:16" ht="15.75" customHeight="1">
      <c r="A113" s="2" t="s">
        <v>19</v>
      </c>
      <c r="B113" s="2">
        <v>90</v>
      </c>
      <c r="C113" s="2" t="s">
        <v>24</v>
      </c>
      <c r="D113" s="4" t="s">
        <v>183</v>
      </c>
      <c r="E113" s="19" t="s">
        <v>245</v>
      </c>
      <c r="F113" s="89">
        <v>109028</v>
      </c>
      <c r="G113" s="22">
        <v>10850</v>
      </c>
      <c r="H113" s="3" t="s">
        <v>114</v>
      </c>
      <c r="I113" s="2" t="s">
        <v>114</v>
      </c>
      <c r="J113" s="1">
        <v>0.54490000000000005</v>
      </c>
      <c r="K113" s="63"/>
      <c r="L113" s="15">
        <v>2381</v>
      </c>
      <c r="M113" s="15"/>
      <c r="N113" s="14">
        <v>24609</v>
      </c>
      <c r="O113" s="5">
        <f>L113/N113</f>
        <v>9.6753220366532569E-2</v>
      </c>
      <c r="P113" s="13">
        <v>0.77739999999999998</v>
      </c>
    </row>
    <row r="114" spans="1:16" ht="15.75" customHeight="1">
      <c r="A114" s="2"/>
      <c r="B114" s="2"/>
      <c r="C114" s="2"/>
      <c r="D114" s="4"/>
      <c r="E114" s="19"/>
      <c r="F114" s="89"/>
      <c r="G114" s="22"/>
      <c r="H114" s="3"/>
      <c r="I114" s="2"/>
      <c r="J114" s="1"/>
      <c r="K114" s="63"/>
      <c r="L114" s="15"/>
      <c r="M114" s="15"/>
      <c r="N114" s="14"/>
      <c r="O114" s="5"/>
      <c r="P114" s="13"/>
    </row>
    <row r="115" spans="1:16" ht="15.75" customHeight="1">
      <c r="A115" s="2" t="s">
        <v>13</v>
      </c>
      <c r="B115" s="2">
        <v>31</v>
      </c>
      <c r="C115" s="2" t="s">
        <v>10</v>
      </c>
      <c r="D115" s="4" t="s">
        <v>113</v>
      </c>
      <c r="E115" s="19" t="s">
        <v>235</v>
      </c>
      <c r="F115" s="89">
        <v>622265</v>
      </c>
      <c r="G115" s="22">
        <v>4414</v>
      </c>
      <c r="H115" s="3" t="s">
        <v>114</v>
      </c>
      <c r="I115" s="3" t="s">
        <v>12</v>
      </c>
      <c r="J115" s="52">
        <v>0.98260000000000003</v>
      </c>
      <c r="K115" s="90"/>
      <c r="L115" s="14">
        <v>10968</v>
      </c>
      <c r="M115" s="14"/>
      <c r="N115" s="14">
        <v>73874</v>
      </c>
      <c r="O115" s="5">
        <f>L115/N115</f>
        <v>0.1484690148089991</v>
      </c>
      <c r="P115" s="13">
        <v>0.5423</v>
      </c>
    </row>
    <row r="116" spans="1:16" ht="15.75" customHeight="1">
      <c r="A116" s="2" t="s">
        <v>13</v>
      </c>
      <c r="B116" s="2">
        <v>29</v>
      </c>
      <c r="C116" s="2" t="s">
        <v>24</v>
      </c>
      <c r="D116" s="7" t="s">
        <v>25</v>
      </c>
      <c r="E116" s="19" t="s">
        <v>235</v>
      </c>
      <c r="F116" s="89">
        <v>111651</v>
      </c>
      <c r="G116" s="22">
        <v>38108</v>
      </c>
      <c r="H116" s="3" t="s">
        <v>12</v>
      </c>
      <c r="I116" s="3" t="s">
        <v>12</v>
      </c>
      <c r="J116" s="52">
        <v>0.98089999999999999</v>
      </c>
      <c r="K116" s="90"/>
      <c r="L116" s="14" t="s">
        <v>257</v>
      </c>
      <c r="M116" s="14"/>
      <c r="N116" s="14">
        <v>63192</v>
      </c>
      <c r="O116" s="3"/>
      <c r="P116" s="13"/>
    </row>
    <row r="117" spans="1:16" ht="15.75" customHeight="1">
      <c r="A117" s="2" t="s">
        <v>13</v>
      </c>
      <c r="B117" s="2">
        <v>36</v>
      </c>
      <c r="C117" s="2" t="s">
        <v>24</v>
      </c>
      <c r="D117" s="4" t="s">
        <v>164</v>
      </c>
      <c r="E117" s="19" t="s">
        <v>235</v>
      </c>
      <c r="F117" s="89">
        <v>127765</v>
      </c>
      <c r="G117" s="22">
        <v>2288</v>
      </c>
      <c r="H117" s="3" t="s">
        <v>12</v>
      </c>
      <c r="I117" s="3" t="s">
        <v>114</v>
      </c>
      <c r="J117" s="52">
        <v>0.62160000000000004</v>
      </c>
      <c r="K117" s="90"/>
      <c r="L117" s="14" t="s">
        <v>257</v>
      </c>
      <c r="M117" s="14"/>
      <c r="N117" s="14">
        <v>64277</v>
      </c>
      <c r="O117" s="3"/>
      <c r="P117" s="13"/>
    </row>
    <row r="118" spans="1:16" ht="15.75" customHeight="1">
      <c r="A118" s="2" t="s">
        <v>19</v>
      </c>
      <c r="B118" s="2">
        <v>65</v>
      </c>
      <c r="C118" s="2" t="s">
        <v>10</v>
      </c>
      <c r="D118" s="4" t="s">
        <v>20</v>
      </c>
      <c r="E118" s="19" t="s">
        <v>235</v>
      </c>
      <c r="F118" s="89">
        <v>135249</v>
      </c>
      <c r="G118" s="22">
        <v>12275</v>
      </c>
      <c r="H118" s="3" t="s">
        <v>12</v>
      </c>
      <c r="I118" s="3" t="s">
        <v>12</v>
      </c>
      <c r="J118" s="52">
        <v>0.99390000000000001</v>
      </c>
      <c r="K118" s="90"/>
      <c r="L118" s="14" t="s">
        <v>257</v>
      </c>
      <c r="M118" s="14"/>
      <c r="N118" s="14">
        <v>26088</v>
      </c>
      <c r="O118" s="3"/>
      <c r="P118" s="13"/>
    </row>
    <row r="119" spans="1:16" ht="15.75" customHeight="1">
      <c r="A119" s="2" t="s">
        <v>19</v>
      </c>
      <c r="B119" s="2">
        <v>62</v>
      </c>
      <c r="C119" s="2" t="s">
        <v>24</v>
      </c>
      <c r="D119" s="4" t="s">
        <v>101</v>
      </c>
      <c r="E119" s="19" t="s">
        <v>235</v>
      </c>
      <c r="F119" s="89">
        <v>9280</v>
      </c>
      <c r="G119" s="22">
        <v>22261</v>
      </c>
      <c r="H119" s="3" t="s">
        <v>12</v>
      </c>
      <c r="I119" s="2" t="s">
        <v>12</v>
      </c>
      <c r="J119" s="1">
        <v>0.99139999999999995</v>
      </c>
      <c r="K119" s="63"/>
      <c r="L119" s="14" t="s">
        <v>257</v>
      </c>
      <c r="M119" s="14"/>
      <c r="N119" s="14">
        <v>25183</v>
      </c>
      <c r="O119" s="3"/>
      <c r="P119" s="13"/>
    </row>
    <row r="120" spans="1:16" ht="15.75" customHeight="1">
      <c r="A120" s="2" t="s">
        <v>19</v>
      </c>
      <c r="B120" s="56">
        <v>59</v>
      </c>
      <c r="C120" s="8" t="s">
        <v>24</v>
      </c>
      <c r="D120" s="4" t="s">
        <v>29</v>
      </c>
      <c r="E120" s="65" t="s">
        <v>235</v>
      </c>
      <c r="F120" s="89">
        <v>85031</v>
      </c>
      <c r="G120" s="23">
        <v>1762</v>
      </c>
      <c r="H120" s="56" t="s">
        <v>12</v>
      </c>
      <c r="I120" s="56" t="s">
        <v>12</v>
      </c>
      <c r="J120" s="93">
        <v>0.99019999999999997</v>
      </c>
      <c r="K120" s="92"/>
      <c r="L120" s="14" t="s">
        <v>257</v>
      </c>
      <c r="M120" s="14"/>
      <c r="N120" s="14">
        <v>24800</v>
      </c>
      <c r="O120" s="94"/>
      <c r="P120" s="13"/>
    </row>
    <row r="121" spans="1:16" ht="15.75" customHeight="1">
      <c r="A121" s="2" t="s">
        <v>19</v>
      </c>
      <c r="B121" s="2">
        <v>60</v>
      </c>
      <c r="C121" s="2" t="s">
        <v>10</v>
      </c>
      <c r="D121" s="4" t="s">
        <v>74</v>
      </c>
      <c r="E121" s="19" t="s">
        <v>235</v>
      </c>
      <c r="F121" s="89">
        <v>18174</v>
      </c>
      <c r="G121" s="22">
        <v>5057</v>
      </c>
      <c r="H121" s="3" t="s">
        <v>12</v>
      </c>
      <c r="I121" s="2" t="s">
        <v>12</v>
      </c>
      <c r="J121" s="52">
        <v>0.99</v>
      </c>
      <c r="K121" s="90"/>
      <c r="L121" s="14" t="s">
        <v>257</v>
      </c>
      <c r="M121" s="14"/>
      <c r="N121" s="14">
        <v>25983</v>
      </c>
      <c r="O121" s="3"/>
      <c r="P121" s="13"/>
    </row>
    <row r="122" spans="1:16" ht="15.75" customHeight="1">
      <c r="A122" s="2" t="s">
        <v>19</v>
      </c>
      <c r="B122" s="56">
        <v>55</v>
      </c>
      <c r="C122" s="8" t="s">
        <v>24</v>
      </c>
      <c r="D122" s="4" t="s">
        <v>67</v>
      </c>
      <c r="E122" s="65" t="s">
        <v>235</v>
      </c>
      <c r="F122" s="89">
        <v>23849</v>
      </c>
      <c r="G122" s="23">
        <v>880</v>
      </c>
      <c r="H122" s="56" t="s">
        <v>12</v>
      </c>
      <c r="I122" s="56" t="s">
        <v>12</v>
      </c>
      <c r="J122" s="93">
        <v>0.98229999999999995</v>
      </c>
      <c r="K122" s="92"/>
      <c r="L122" s="14" t="s">
        <v>257</v>
      </c>
      <c r="M122" s="14"/>
      <c r="N122" s="14">
        <v>24993</v>
      </c>
      <c r="O122" s="94"/>
      <c r="P122" s="13"/>
    </row>
    <row r="123" spans="1:16" ht="15.75" customHeight="1">
      <c r="A123" s="2" t="s">
        <v>19</v>
      </c>
      <c r="B123" s="2">
        <v>54</v>
      </c>
      <c r="C123" s="2" t="s">
        <v>24</v>
      </c>
      <c r="D123" s="4" t="s">
        <v>170</v>
      </c>
      <c r="E123" s="19" t="s">
        <v>235</v>
      </c>
      <c r="F123" s="89">
        <v>41427</v>
      </c>
      <c r="G123" s="22">
        <v>2575</v>
      </c>
      <c r="H123" s="3" t="s">
        <v>12</v>
      </c>
      <c r="I123" s="2" t="s">
        <v>114</v>
      </c>
      <c r="J123" s="1">
        <v>0.65869999999999995</v>
      </c>
      <c r="K123" s="63"/>
      <c r="L123" s="14" t="s">
        <v>257</v>
      </c>
      <c r="M123" s="14"/>
      <c r="N123" s="14">
        <v>25073</v>
      </c>
      <c r="O123" s="3"/>
      <c r="P123" s="13"/>
    </row>
    <row r="124" spans="1:16" ht="15.75" customHeight="1">
      <c r="A124" s="2"/>
      <c r="B124" s="2"/>
      <c r="C124" s="2"/>
      <c r="D124" s="4"/>
      <c r="E124" s="19"/>
      <c r="F124" s="89"/>
      <c r="G124" s="22"/>
      <c r="H124" s="3"/>
      <c r="I124" s="2"/>
      <c r="J124" s="1"/>
      <c r="K124" s="63"/>
      <c r="L124" s="14"/>
      <c r="M124" s="14"/>
      <c r="N124" s="14"/>
      <c r="O124" s="3"/>
      <c r="P124" s="13"/>
    </row>
    <row r="125" spans="1:16" ht="15.75" customHeight="1">
      <c r="A125" s="2" t="s">
        <v>13</v>
      </c>
      <c r="B125" s="2">
        <v>28</v>
      </c>
      <c r="C125" s="2" t="s">
        <v>10</v>
      </c>
      <c r="D125" s="7" t="s">
        <v>21</v>
      </c>
      <c r="E125" s="19" t="s">
        <v>232</v>
      </c>
      <c r="F125" s="89">
        <v>126659</v>
      </c>
      <c r="G125" s="22">
        <v>3302</v>
      </c>
      <c r="H125" s="3" t="s">
        <v>12</v>
      </c>
      <c r="I125" s="3" t="s">
        <v>12</v>
      </c>
      <c r="J125" s="52">
        <v>0.99319999999999997</v>
      </c>
      <c r="K125" s="90"/>
      <c r="L125" s="14" t="s">
        <v>257</v>
      </c>
      <c r="M125" s="14"/>
      <c r="N125" s="14">
        <v>76641</v>
      </c>
      <c r="O125" s="3"/>
      <c r="P125" s="13"/>
    </row>
    <row r="126" spans="1:16" ht="15.75" customHeight="1">
      <c r="A126" s="2" t="s">
        <v>13</v>
      </c>
      <c r="B126" s="2">
        <v>30</v>
      </c>
      <c r="C126" s="2" t="s">
        <v>24</v>
      </c>
      <c r="D126" s="7" t="s">
        <v>128</v>
      </c>
      <c r="E126" s="19" t="s">
        <v>232</v>
      </c>
      <c r="F126" s="89">
        <v>172816</v>
      </c>
      <c r="G126" s="22">
        <v>16868</v>
      </c>
      <c r="H126" s="3" t="s">
        <v>114</v>
      </c>
      <c r="I126" s="3" t="s">
        <v>12</v>
      </c>
      <c r="J126" s="52">
        <v>0.99250000000000005</v>
      </c>
      <c r="K126" s="90"/>
      <c r="L126" s="14">
        <v>16400</v>
      </c>
      <c r="M126" s="14"/>
      <c r="N126" s="14">
        <v>67525</v>
      </c>
      <c r="O126" s="5">
        <f>L126/N126</f>
        <v>0.24287300999629766</v>
      </c>
      <c r="P126" s="13">
        <v>0.79520000000000002</v>
      </c>
    </row>
    <row r="127" spans="1:16" ht="15.75" customHeight="1">
      <c r="A127" s="2" t="s">
        <v>19</v>
      </c>
      <c r="B127" s="56">
        <v>55</v>
      </c>
      <c r="C127" s="8" t="s">
        <v>24</v>
      </c>
      <c r="D127" s="4" t="s">
        <v>67</v>
      </c>
      <c r="E127" s="65" t="s">
        <v>232</v>
      </c>
      <c r="F127" s="89">
        <v>23849</v>
      </c>
      <c r="G127" s="23">
        <v>18205</v>
      </c>
      <c r="H127" s="56" t="s">
        <v>12</v>
      </c>
      <c r="I127" s="56" t="s">
        <v>12</v>
      </c>
      <c r="J127" s="93">
        <v>0.98229999999999995</v>
      </c>
      <c r="K127" s="92"/>
      <c r="L127" s="14" t="s">
        <v>257</v>
      </c>
      <c r="M127" s="14"/>
      <c r="N127" s="14">
        <v>24993</v>
      </c>
      <c r="O127" s="94"/>
      <c r="P127" s="13"/>
    </row>
    <row r="128" spans="1:16" ht="15.75" customHeight="1">
      <c r="A128" s="2" t="s">
        <v>19</v>
      </c>
      <c r="B128" s="56">
        <v>57</v>
      </c>
      <c r="C128" s="8" t="s">
        <v>24</v>
      </c>
      <c r="D128" s="4" t="s">
        <v>202</v>
      </c>
      <c r="E128" s="65" t="s">
        <v>232</v>
      </c>
      <c r="F128" s="89">
        <v>23870</v>
      </c>
      <c r="G128" s="23">
        <v>1965</v>
      </c>
      <c r="H128" s="56" t="s">
        <v>114</v>
      </c>
      <c r="I128" s="56" t="s">
        <v>114</v>
      </c>
      <c r="J128" s="93">
        <v>0.76729999999999998</v>
      </c>
      <c r="K128" s="92"/>
      <c r="L128" s="14">
        <v>8368</v>
      </c>
      <c r="M128" s="14"/>
      <c r="N128" s="14">
        <v>22708</v>
      </c>
      <c r="O128" s="5">
        <f>L128/N128</f>
        <v>0.36850449180905409</v>
      </c>
      <c r="P128" s="13">
        <v>0.58409999999999995</v>
      </c>
    </row>
    <row r="129" spans="1:16" ht="15.75" customHeight="1">
      <c r="A129" s="2"/>
      <c r="B129" s="56"/>
      <c r="C129" s="8"/>
      <c r="D129" s="4"/>
      <c r="E129" s="65"/>
      <c r="F129" s="89"/>
      <c r="G129" s="23"/>
      <c r="H129" s="56"/>
      <c r="I129" s="56"/>
      <c r="J129" s="93"/>
      <c r="K129" s="92"/>
      <c r="L129" s="14"/>
      <c r="M129" s="14"/>
      <c r="N129" s="14"/>
      <c r="O129" s="5"/>
      <c r="P129" s="13"/>
    </row>
    <row r="130" spans="1:16" ht="15.75" customHeight="1">
      <c r="A130" s="2" t="s">
        <v>13</v>
      </c>
      <c r="B130" s="2">
        <v>42</v>
      </c>
      <c r="C130" s="2" t="s">
        <v>24</v>
      </c>
      <c r="D130" s="7" t="s">
        <v>131</v>
      </c>
      <c r="E130" s="19" t="s">
        <v>244</v>
      </c>
      <c r="F130" s="89">
        <v>146122</v>
      </c>
      <c r="G130" s="22">
        <v>1644</v>
      </c>
      <c r="H130" s="3" t="s">
        <v>114</v>
      </c>
      <c r="I130" s="3" t="s">
        <v>12</v>
      </c>
      <c r="J130" s="52">
        <v>0.98950000000000005</v>
      </c>
      <c r="K130" s="90"/>
      <c r="L130" s="14">
        <v>4620</v>
      </c>
      <c r="M130" s="14"/>
      <c r="N130" s="14">
        <v>61759</v>
      </c>
      <c r="O130" s="5">
        <f>L130/N130</f>
        <v>7.480691073365825E-2</v>
      </c>
      <c r="P130" s="13">
        <v>0.78959999999999997</v>
      </c>
    </row>
    <row r="131" spans="1:16" ht="15.75" customHeight="1">
      <c r="A131" s="2" t="s">
        <v>13</v>
      </c>
      <c r="B131" s="2">
        <v>39</v>
      </c>
      <c r="C131" s="2" t="s">
        <v>24</v>
      </c>
      <c r="D131" s="4" t="s">
        <v>30</v>
      </c>
      <c r="E131" s="19" t="s">
        <v>244</v>
      </c>
      <c r="F131" s="89">
        <v>72199</v>
      </c>
      <c r="G131" s="22">
        <v>12586</v>
      </c>
      <c r="H131" s="3" t="s">
        <v>12</v>
      </c>
      <c r="I131" s="3" t="s">
        <v>12</v>
      </c>
      <c r="J131" s="52">
        <v>0.98909999999999998</v>
      </c>
      <c r="K131" s="90"/>
      <c r="L131" s="14" t="s">
        <v>257</v>
      </c>
      <c r="M131" s="14"/>
      <c r="N131" s="14">
        <v>67361</v>
      </c>
      <c r="O131" s="3"/>
      <c r="P131" s="13"/>
    </row>
    <row r="132" spans="1:16" ht="15.75" customHeight="1">
      <c r="A132" s="2" t="s">
        <v>13</v>
      </c>
      <c r="B132" s="2">
        <v>38</v>
      </c>
      <c r="C132" s="2" t="s">
        <v>10</v>
      </c>
      <c r="D132" s="7" t="s">
        <v>133</v>
      </c>
      <c r="E132" s="19" t="s">
        <v>244</v>
      </c>
      <c r="F132" s="89">
        <v>132329</v>
      </c>
      <c r="G132" s="22">
        <v>72451</v>
      </c>
      <c r="H132" s="3" t="s">
        <v>114</v>
      </c>
      <c r="I132" s="3" t="s">
        <v>12</v>
      </c>
      <c r="J132" s="52">
        <v>0.98440000000000005</v>
      </c>
      <c r="K132" s="90"/>
      <c r="L132" s="14">
        <v>8994</v>
      </c>
      <c r="M132" s="14"/>
      <c r="N132" s="14">
        <v>96099</v>
      </c>
      <c r="O132" s="5">
        <f>L132/N132</f>
        <v>9.3590984297443267E-2</v>
      </c>
      <c r="P132" s="13">
        <v>0.63819999999999999</v>
      </c>
    </row>
    <row r="133" spans="1:16" ht="15.75" customHeight="1">
      <c r="A133" s="2" t="s">
        <v>13</v>
      </c>
      <c r="B133" s="2">
        <v>44</v>
      </c>
      <c r="C133" s="2" t="s">
        <v>10</v>
      </c>
      <c r="D133" s="4" t="s">
        <v>15</v>
      </c>
      <c r="E133" s="19" t="s">
        <v>244</v>
      </c>
      <c r="F133" s="89">
        <v>205424</v>
      </c>
      <c r="G133" s="22">
        <v>4759</v>
      </c>
      <c r="H133" s="3" t="s">
        <v>12</v>
      </c>
      <c r="I133" s="3" t="s">
        <v>12</v>
      </c>
      <c r="J133" s="52">
        <v>0.98129999999999995</v>
      </c>
      <c r="K133" s="90"/>
      <c r="L133" s="14" t="s">
        <v>257</v>
      </c>
      <c r="M133" s="14"/>
      <c r="N133" s="14">
        <v>81436</v>
      </c>
      <c r="O133" s="3"/>
      <c r="P133" s="13"/>
    </row>
    <row r="134" spans="1:16" ht="15.75" customHeight="1">
      <c r="A134" s="2" t="s">
        <v>13</v>
      </c>
      <c r="B134" s="2">
        <v>41</v>
      </c>
      <c r="C134" s="2" t="s">
        <v>10</v>
      </c>
      <c r="D134" s="4" t="s">
        <v>121</v>
      </c>
      <c r="E134" s="19" t="s">
        <v>244</v>
      </c>
      <c r="F134" s="89">
        <v>233593</v>
      </c>
      <c r="G134" s="22">
        <v>11048</v>
      </c>
      <c r="H134" s="3" t="s">
        <v>114</v>
      </c>
      <c r="I134" s="3" t="s">
        <v>12</v>
      </c>
      <c r="J134" s="52">
        <v>0.97840000000000005</v>
      </c>
      <c r="K134" s="90"/>
      <c r="L134" s="14">
        <v>6740</v>
      </c>
      <c r="M134" s="14"/>
      <c r="N134" s="14">
        <v>83655</v>
      </c>
      <c r="O134" s="5">
        <f>L134/N134</f>
        <v>8.0569003645926729E-2</v>
      </c>
      <c r="P134" s="13" t="s">
        <v>122</v>
      </c>
    </row>
    <row r="135" spans="1:16" ht="15.75" customHeight="1">
      <c r="A135" s="2" t="s">
        <v>19</v>
      </c>
      <c r="B135" s="2">
        <v>109</v>
      </c>
      <c r="C135" s="2" t="s">
        <v>24</v>
      </c>
      <c r="D135" s="4" t="s">
        <v>62</v>
      </c>
      <c r="E135" s="19" t="s">
        <v>244</v>
      </c>
      <c r="F135" s="89">
        <v>24880</v>
      </c>
      <c r="G135" s="22">
        <v>7712</v>
      </c>
      <c r="H135" s="3" t="s">
        <v>12</v>
      </c>
      <c r="I135" s="3" t="s">
        <v>12</v>
      </c>
      <c r="J135" s="52" t="s">
        <v>63</v>
      </c>
      <c r="K135" s="90"/>
      <c r="L135" s="14" t="s">
        <v>257</v>
      </c>
      <c r="M135" s="14"/>
      <c r="N135" s="14">
        <v>23569</v>
      </c>
      <c r="O135" s="3"/>
      <c r="P135" s="13"/>
    </row>
    <row r="136" spans="1:16" ht="15.75" customHeight="1">
      <c r="A136" s="2" t="s">
        <v>19</v>
      </c>
      <c r="B136" s="2">
        <v>113</v>
      </c>
      <c r="C136" s="2" t="s">
        <v>24</v>
      </c>
      <c r="D136" s="4" t="s">
        <v>99</v>
      </c>
      <c r="E136" s="19" t="s">
        <v>244</v>
      </c>
      <c r="F136" s="89">
        <v>9381</v>
      </c>
      <c r="G136" s="22">
        <v>3404</v>
      </c>
      <c r="H136" s="3" t="s">
        <v>12</v>
      </c>
      <c r="I136" s="3" t="s">
        <v>12</v>
      </c>
      <c r="J136" s="52" t="s">
        <v>100</v>
      </c>
      <c r="K136" s="90"/>
      <c r="L136" s="14" t="s">
        <v>257</v>
      </c>
      <c r="M136" s="14"/>
      <c r="N136" s="14">
        <v>21768</v>
      </c>
      <c r="O136" s="3"/>
      <c r="P136" s="13"/>
    </row>
    <row r="137" spans="1:16" ht="15.75" customHeight="1">
      <c r="A137" s="2" t="s">
        <v>19</v>
      </c>
      <c r="B137" s="2">
        <v>102</v>
      </c>
      <c r="C137" s="2" t="s">
        <v>24</v>
      </c>
      <c r="D137" s="4" t="s">
        <v>77</v>
      </c>
      <c r="E137" s="19" t="s">
        <v>244</v>
      </c>
      <c r="F137" s="89">
        <v>17070</v>
      </c>
      <c r="G137" s="22">
        <v>3432</v>
      </c>
      <c r="H137" s="3" t="s">
        <v>12</v>
      </c>
      <c r="I137" s="3" t="s">
        <v>12</v>
      </c>
      <c r="J137" s="1">
        <v>0.9849</v>
      </c>
      <c r="K137" s="63"/>
      <c r="L137" s="14" t="s">
        <v>257</v>
      </c>
      <c r="M137" s="14"/>
      <c r="N137" s="14">
        <v>28307</v>
      </c>
      <c r="O137" s="3"/>
      <c r="P137" s="13"/>
    </row>
    <row r="138" spans="1:16" ht="15.75" customHeight="1">
      <c r="A138" s="2" t="s">
        <v>19</v>
      </c>
      <c r="B138" s="2">
        <v>98</v>
      </c>
      <c r="C138" s="2" t="s">
        <v>10</v>
      </c>
      <c r="D138" s="4" t="s">
        <v>97</v>
      </c>
      <c r="E138" s="19" t="s">
        <v>244</v>
      </c>
      <c r="F138" s="89">
        <v>10900</v>
      </c>
      <c r="G138" s="22">
        <v>28450</v>
      </c>
      <c r="H138" s="3" t="s">
        <v>12</v>
      </c>
      <c r="I138" s="2" t="s">
        <v>12</v>
      </c>
      <c r="J138" s="52">
        <v>0.98460000000000003</v>
      </c>
      <c r="K138" s="90"/>
      <c r="L138" s="14" t="s">
        <v>257</v>
      </c>
      <c r="M138" s="14"/>
      <c r="N138" s="14">
        <v>39707</v>
      </c>
      <c r="O138" s="3"/>
      <c r="P138" s="13"/>
    </row>
    <row r="139" spans="1:16" ht="15.75" customHeight="1">
      <c r="A139" s="2" t="s">
        <v>19</v>
      </c>
      <c r="B139" s="2">
        <v>97</v>
      </c>
      <c r="C139" s="2" t="s">
        <v>24</v>
      </c>
      <c r="D139" s="4" t="s">
        <v>106</v>
      </c>
      <c r="E139" s="19" t="s">
        <v>244</v>
      </c>
      <c r="F139" s="89">
        <v>6703</v>
      </c>
      <c r="G139" s="22">
        <v>26526</v>
      </c>
      <c r="H139" s="3" t="s">
        <v>12</v>
      </c>
      <c r="I139" s="2" t="s">
        <v>12</v>
      </c>
      <c r="J139" s="1">
        <v>0.97699999999999998</v>
      </c>
      <c r="K139" s="63"/>
      <c r="L139" s="14" t="s">
        <v>257</v>
      </c>
      <c r="M139" s="14"/>
      <c r="N139" s="14">
        <v>31740</v>
      </c>
      <c r="O139" s="3"/>
      <c r="P139" s="13"/>
    </row>
    <row r="140" spans="1:16" ht="15.75" customHeight="1">
      <c r="A140" s="2" t="s">
        <v>19</v>
      </c>
      <c r="B140" s="2">
        <v>94</v>
      </c>
      <c r="C140" s="2" t="s">
        <v>10</v>
      </c>
      <c r="D140" s="4" t="s">
        <v>188</v>
      </c>
      <c r="E140" s="19" t="s">
        <v>244</v>
      </c>
      <c r="F140" s="89">
        <v>76973</v>
      </c>
      <c r="G140" s="22">
        <v>25231</v>
      </c>
      <c r="H140" s="3" t="s">
        <v>114</v>
      </c>
      <c r="I140" s="2" t="s">
        <v>114</v>
      </c>
      <c r="J140" s="52">
        <v>0.6986</v>
      </c>
      <c r="K140" s="90"/>
      <c r="L140" s="15">
        <v>4190</v>
      </c>
      <c r="M140" s="15"/>
      <c r="N140" s="14">
        <v>28908</v>
      </c>
      <c r="O140" s="5">
        <f>L140/N140</f>
        <v>0.14494257644942576</v>
      </c>
      <c r="P140" s="13">
        <v>0.59279999999999999</v>
      </c>
    </row>
    <row r="141" spans="1:16" ht="15.75" customHeight="1">
      <c r="A141" s="2" t="s">
        <v>19</v>
      </c>
      <c r="B141" s="2">
        <v>114</v>
      </c>
      <c r="C141" s="2" t="s">
        <v>10</v>
      </c>
      <c r="D141" s="4" t="s">
        <v>181</v>
      </c>
      <c r="E141" s="19" t="s">
        <v>244</v>
      </c>
      <c r="F141" s="89">
        <v>17252</v>
      </c>
      <c r="G141" s="22">
        <v>7733</v>
      </c>
      <c r="H141" s="3" t="s">
        <v>12</v>
      </c>
      <c r="I141" s="3" t="s">
        <v>114</v>
      </c>
      <c r="J141" s="1">
        <v>0.60629999999999995</v>
      </c>
      <c r="K141" s="63"/>
      <c r="L141" s="14" t="s">
        <v>257</v>
      </c>
      <c r="M141" s="14"/>
      <c r="N141" s="14">
        <v>29177</v>
      </c>
      <c r="O141" s="3"/>
      <c r="P141" s="13"/>
    </row>
    <row r="142" spans="1:16" ht="15.75" customHeight="1">
      <c r="A142" s="2"/>
      <c r="B142" s="2"/>
      <c r="C142" s="2"/>
      <c r="D142" s="4"/>
      <c r="E142" s="19"/>
      <c r="F142" s="89"/>
      <c r="G142" s="22"/>
      <c r="H142" s="3"/>
      <c r="I142" s="3"/>
      <c r="J142" s="1"/>
      <c r="K142" s="63"/>
      <c r="L142" s="14"/>
      <c r="M142" s="14"/>
      <c r="N142" s="14"/>
      <c r="O142" s="3"/>
      <c r="P142" s="13"/>
    </row>
    <row r="143" spans="1:16" ht="15.75" customHeight="1">
      <c r="A143" s="2" t="s">
        <v>13</v>
      </c>
      <c r="B143" s="2">
        <v>25</v>
      </c>
      <c r="C143" s="2" t="s">
        <v>10</v>
      </c>
      <c r="D143" s="7" t="s">
        <v>125</v>
      </c>
      <c r="E143" s="19" t="s">
        <v>229</v>
      </c>
      <c r="F143" s="89">
        <v>207298</v>
      </c>
      <c r="G143" s="22">
        <v>17097</v>
      </c>
      <c r="H143" s="3" t="s">
        <v>114</v>
      </c>
      <c r="I143" s="3" t="s">
        <v>12</v>
      </c>
      <c r="J143" s="52">
        <v>0.9899</v>
      </c>
      <c r="K143" s="90"/>
      <c r="L143" s="14">
        <v>9510</v>
      </c>
      <c r="M143" s="14"/>
      <c r="N143" s="14">
        <v>74999</v>
      </c>
      <c r="O143" s="5">
        <f>L143/N143</f>
        <v>0.12680169068920918</v>
      </c>
      <c r="P143" s="13">
        <v>0.58850000000000002</v>
      </c>
    </row>
    <row r="144" spans="1:16" ht="15.75" customHeight="1">
      <c r="A144" s="2" t="s">
        <v>19</v>
      </c>
      <c r="B144" s="2">
        <v>83</v>
      </c>
      <c r="C144" s="2" t="s">
        <v>10</v>
      </c>
      <c r="D144" s="4" t="s">
        <v>79</v>
      </c>
      <c r="E144" s="19" t="s">
        <v>229</v>
      </c>
      <c r="F144" s="89">
        <v>15799</v>
      </c>
      <c r="G144" s="22">
        <v>5659</v>
      </c>
      <c r="H144" s="3" t="s">
        <v>12</v>
      </c>
      <c r="I144" s="2" t="s">
        <v>12</v>
      </c>
      <c r="J144" s="1">
        <v>0.99029999999999996</v>
      </c>
      <c r="K144" s="63"/>
      <c r="L144" s="14" t="s">
        <v>257</v>
      </c>
      <c r="M144" s="14"/>
      <c r="N144" s="14">
        <v>27907</v>
      </c>
      <c r="O144" s="3"/>
      <c r="P144" s="13"/>
    </row>
    <row r="145" spans="1:16" ht="15.75" customHeight="1">
      <c r="A145" s="2" t="s">
        <v>19</v>
      </c>
      <c r="B145" s="2">
        <v>82</v>
      </c>
      <c r="C145" s="2" t="s">
        <v>24</v>
      </c>
      <c r="D145" s="4" t="s">
        <v>96</v>
      </c>
      <c r="E145" s="19" t="s">
        <v>229</v>
      </c>
      <c r="F145" s="89">
        <v>11100</v>
      </c>
      <c r="G145" s="22">
        <v>11438</v>
      </c>
      <c r="H145" s="3" t="s">
        <v>12</v>
      </c>
      <c r="I145" s="2" t="s">
        <v>12</v>
      </c>
      <c r="J145" s="1">
        <v>0.98099999999999998</v>
      </c>
      <c r="K145" s="63"/>
      <c r="L145" s="14" t="s">
        <v>257</v>
      </c>
      <c r="M145" s="14"/>
      <c r="N145" s="14">
        <v>26917</v>
      </c>
      <c r="O145" s="3"/>
      <c r="P145" s="13"/>
    </row>
    <row r="146" spans="1:16" ht="15.75" customHeight="1">
      <c r="A146" s="2"/>
      <c r="B146" s="2"/>
      <c r="C146" s="2"/>
      <c r="D146" s="4"/>
      <c r="E146" s="19"/>
      <c r="F146" s="89"/>
      <c r="G146" s="22"/>
      <c r="H146" s="3"/>
      <c r="I146" s="2"/>
      <c r="J146" s="1"/>
      <c r="K146" s="63"/>
      <c r="L146" s="14"/>
      <c r="M146" s="14"/>
      <c r="N146" s="14"/>
      <c r="O146" s="3"/>
      <c r="P146" s="13"/>
    </row>
    <row r="147" spans="1:16" ht="15.75" customHeight="1">
      <c r="A147" s="2" t="s">
        <v>13</v>
      </c>
      <c r="B147" s="2">
        <v>17</v>
      </c>
      <c r="C147" s="2" t="s">
        <v>24</v>
      </c>
      <c r="D147" s="4" t="s">
        <v>184</v>
      </c>
      <c r="E147" s="19" t="s">
        <v>223</v>
      </c>
      <c r="F147" s="89">
        <v>87983</v>
      </c>
      <c r="G147" s="22">
        <v>16054</v>
      </c>
      <c r="H147" s="3" t="s">
        <v>114</v>
      </c>
      <c r="I147" s="3" t="s">
        <v>114</v>
      </c>
      <c r="J147" s="52">
        <v>0.53259999999999996</v>
      </c>
      <c r="K147" s="90"/>
      <c r="L147" s="14">
        <v>9711</v>
      </c>
      <c r="M147" s="14"/>
      <c r="N147" s="14">
        <v>66793</v>
      </c>
      <c r="O147" s="5">
        <f>L147/N147</f>
        <v>0.14538948692228226</v>
      </c>
      <c r="P147" s="13" t="s">
        <v>185</v>
      </c>
    </row>
    <row r="148" spans="1:16" ht="15.75" customHeight="1">
      <c r="A148" s="2" t="s">
        <v>19</v>
      </c>
      <c r="B148" s="2">
        <v>41</v>
      </c>
      <c r="C148" s="2" t="s">
        <v>24</v>
      </c>
      <c r="D148" s="7" t="s">
        <v>108</v>
      </c>
      <c r="E148" s="19" t="s">
        <v>223</v>
      </c>
      <c r="F148" s="89">
        <v>5300</v>
      </c>
      <c r="G148" s="22">
        <v>16054</v>
      </c>
      <c r="H148" s="3" t="s">
        <v>12</v>
      </c>
      <c r="I148" s="3" t="s">
        <v>12</v>
      </c>
      <c r="J148" s="52">
        <v>0.99199999999999999</v>
      </c>
      <c r="K148" s="90"/>
      <c r="L148" s="14" t="s">
        <v>257</v>
      </c>
      <c r="M148" s="14"/>
      <c r="N148" s="14">
        <v>23772</v>
      </c>
      <c r="O148" s="3"/>
      <c r="P148" s="13"/>
    </row>
    <row r="149" spans="1:16" ht="15.75" customHeight="1">
      <c r="A149" s="2"/>
      <c r="B149" s="2"/>
      <c r="C149" s="2"/>
      <c r="D149" s="7"/>
      <c r="E149" s="19"/>
      <c r="F149" s="89"/>
      <c r="G149" s="22"/>
      <c r="H149" s="3"/>
      <c r="I149" s="3"/>
      <c r="J149" s="52"/>
      <c r="K149" s="90"/>
      <c r="L149" s="14"/>
      <c r="M149" s="14"/>
      <c r="N149" s="14"/>
      <c r="O149" s="3"/>
      <c r="P149" s="13"/>
    </row>
    <row r="150" spans="1:16" ht="15.75" customHeight="1">
      <c r="A150" s="2" t="s">
        <v>13</v>
      </c>
      <c r="B150" s="2">
        <v>30</v>
      </c>
      <c r="C150" s="2" t="s">
        <v>24</v>
      </c>
      <c r="D150" s="7" t="s">
        <v>128</v>
      </c>
      <c r="E150" s="19" t="s">
        <v>238</v>
      </c>
      <c r="F150" s="89">
        <v>172816</v>
      </c>
      <c r="G150" s="22">
        <v>17394</v>
      </c>
      <c r="H150" s="3" t="s">
        <v>114</v>
      </c>
      <c r="I150" s="3" t="s">
        <v>12</v>
      </c>
      <c r="J150" s="52">
        <v>0.99250000000000005</v>
      </c>
      <c r="K150" s="90"/>
      <c r="L150" s="14">
        <v>16400</v>
      </c>
      <c r="M150" s="14"/>
      <c r="N150" s="14">
        <v>67525</v>
      </c>
      <c r="O150" s="5">
        <f>L150/N150</f>
        <v>0.24287300999629766</v>
      </c>
      <c r="P150" s="13">
        <v>0.79520000000000002</v>
      </c>
    </row>
    <row r="151" spans="1:16" ht="15.75" customHeight="1">
      <c r="A151" s="2" t="s">
        <v>13</v>
      </c>
      <c r="B151" s="2">
        <v>32</v>
      </c>
      <c r="C151" s="2" t="s">
        <v>24</v>
      </c>
      <c r="D151" s="7" t="s">
        <v>54</v>
      </c>
      <c r="E151" s="19" t="s">
        <v>238</v>
      </c>
      <c r="F151" s="89">
        <v>31345</v>
      </c>
      <c r="G151" s="22">
        <v>6307</v>
      </c>
      <c r="H151" s="3" t="s">
        <v>12</v>
      </c>
      <c r="I151" s="3" t="s">
        <v>12</v>
      </c>
      <c r="J151" s="52">
        <v>0.9869</v>
      </c>
      <c r="K151" s="90"/>
      <c r="L151" s="14" t="s">
        <v>257</v>
      </c>
      <c r="M151" s="14"/>
      <c r="N151" s="14">
        <v>61586</v>
      </c>
      <c r="O151" s="3"/>
      <c r="P151" s="13"/>
    </row>
    <row r="152" spans="1:16" ht="15.75" customHeight="1">
      <c r="A152" s="2" t="s">
        <v>13</v>
      </c>
      <c r="B152" s="2">
        <v>31</v>
      </c>
      <c r="C152" s="2" t="s">
        <v>10</v>
      </c>
      <c r="D152" s="4" t="s">
        <v>113</v>
      </c>
      <c r="E152" s="19" t="s">
        <v>238</v>
      </c>
      <c r="F152" s="89">
        <v>622265</v>
      </c>
      <c r="G152" s="22">
        <v>60845</v>
      </c>
      <c r="H152" s="3" t="s">
        <v>114</v>
      </c>
      <c r="I152" s="3" t="s">
        <v>12</v>
      </c>
      <c r="J152" s="52">
        <v>0.98260000000000003</v>
      </c>
      <c r="K152" s="90"/>
      <c r="L152" s="14">
        <v>10968</v>
      </c>
      <c r="M152" s="14"/>
      <c r="N152" s="14">
        <v>73874</v>
      </c>
      <c r="O152" s="5">
        <f>L152/N152</f>
        <v>0.1484690148089991</v>
      </c>
      <c r="P152" s="13">
        <v>0.5423</v>
      </c>
    </row>
    <row r="153" spans="1:16" ht="15.75" customHeight="1">
      <c r="A153" s="2" t="s">
        <v>13</v>
      </c>
      <c r="B153" s="2">
        <v>36</v>
      </c>
      <c r="C153" s="2" t="s">
        <v>24</v>
      </c>
      <c r="D153" s="4" t="s">
        <v>164</v>
      </c>
      <c r="E153" s="19" t="s">
        <v>238</v>
      </c>
      <c r="F153" s="89">
        <v>127765</v>
      </c>
      <c r="G153" s="22">
        <v>4866</v>
      </c>
      <c r="H153" s="3" t="s">
        <v>12</v>
      </c>
      <c r="I153" s="3" t="s">
        <v>114</v>
      </c>
      <c r="J153" s="52">
        <v>0.62160000000000004</v>
      </c>
      <c r="K153" s="90"/>
      <c r="L153" s="14" t="s">
        <v>257</v>
      </c>
      <c r="M153" s="14"/>
      <c r="N153" s="14">
        <v>64277</v>
      </c>
      <c r="O153" s="3"/>
      <c r="P153" s="13"/>
    </row>
    <row r="154" spans="1:16" ht="15.75" customHeight="1">
      <c r="A154" s="2" t="s">
        <v>19</v>
      </c>
      <c r="B154" s="2">
        <v>63</v>
      </c>
      <c r="C154" s="2" t="s">
        <v>10</v>
      </c>
      <c r="D154" s="4" t="s">
        <v>57</v>
      </c>
      <c r="E154" s="19" t="s">
        <v>238</v>
      </c>
      <c r="F154" s="89">
        <v>29849</v>
      </c>
      <c r="G154" s="22">
        <v>26561</v>
      </c>
      <c r="H154" s="3" t="s">
        <v>12</v>
      </c>
      <c r="I154" s="2" t="s">
        <v>12</v>
      </c>
      <c r="J154" s="52">
        <v>0.99150000000000005</v>
      </c>
      <c r="K154" s="90"/>
      <c r="L154" s="14" t="s">
        <v>257</v>
      </c>
      <c r="M154" s="14"/>
      <c r="N154" s="14">
        <v>29565</v>
      </c>
      <c r="O154" s="3"/>
      <c r="P154" s="13"/>
    </row>
    <row r="155" spans="1:16" ht="15.75" customHeight="1">
      <c r="A155" s="2" t="s">
        <v>19</v>
      </c>
      <c r="B155" s="2">
        <v>62</v>
      </c>
      <c r="C155" s="2" t="s">
        <v>24</v>
      </c>
      <c r="D155" s="4" t="s">
        <v>101</v>
      </c>
      <c r="E155" s="19" t="s">
        <v>238</v>
      </c>
      <c r="F155" s="89">
        <v>9280</v>
      </c>
      <c r="G155" s="22">
        <v>2956</v>
      </c>
      <c r="H155" s="3" t="s">
        <v>12</v>
      </c>
      <c r="I155" s="2" t="s">
        <v>12</v>
      </c>
      <c r="J155" s="1">
        <v>0.99139999999999995</v>
      </c>
      <c r="K155" s="63"/>
      <c r="L155" s="14" t="s">
        <v>257</v>
      </c>
      <c r="M155" s="14"/>
      <c r="N155" s="14">
        <v>25183</v>
      </c>
      <c r="O155" s="3"/>
      <c r="P155" s="13"/>
    </row>
    <row r="156" spans="1:16" ht="15.75" customHeight="1">
      <c r="A156" s="2" t="s">
        <v>19</v>
      </c>
      <c r="B156" s="2">
        <v>61</v>
      </c>
      <c r="C156" s="2" t="s">
        <v>24</v>
      </c>
      <c r="D156" s="4" t="s">
        <v>81</v>
      </c>
      <c r="E156" s="19" t="s">
        <v>238</v>
      </c>
      <c r="F156" s="89">
        <v>15249</v>
      </c>
      <c r="G156" s="22">
        <v>19772</v>
      </c>
      <c r="H156" s="3" t="s">
        <v>12</v>
      </c>
      <c r="I156" s="2" t="s">
        <v>12</v>
      </c>
      <c r="J156" s="52">
        <v>0.99070000000000003</v>
      </c>
      <c r="K156" s="90"/>
      <c r="L156" s="14" t="s">
        <v>257</v>
      </c>
      <c r="M156" s="14"/>
      <c r="N156" s="14">
        <v>24863</v>
      </c>
      <c r="O156" s="3"/>
      <c r="P156" s="13"/>
    </row>
    <row r="157" spans="1:16" ht="15.75" customHeight="1">
      <c r="A157" s="2" t="s">
        <v>19</v>
      </c>
      <c r="B157" s="56">
        <v>59</v>
      </c>
      <c r="C157" s="8" t="s">
        <v>24</v>
      </c>
      <c r="D157" s="4" t="s">
        <v>29</v>
      </c>
      <c r="E157" s="65" t="s">
        <v>238</v>
      </c>
      <c r="F157" s="89">
        <v>85031</v>
      </c>
      <c r="G157" s="23">
        <v>22337</v>
      </c>
      <c r="H157" s="56" t="s">
        <v>12</v>
      </c>
      <c r="I157" s="56" t="s">
        <v>12</v>
      </c>
      <c r="J157" s="93">
        <v>0.99019999999999997</v>
      </c>
      <c r="K157" s="92"/>
      <c r="L157" s="14" t="s">
        <v>257</v>
      </c>
      <c r="M157" s="14"/>
      <c r="N157" s="14">
        <v>24800</v>
      </c>
      <c r="O157" s="94"/>
      <c r="P157" s="13"/>
    </row>
    <row r="158" spans="1:16" ht="15.75" customHeight="1">
      <c r="A158" s="2" t="s">
        <v>19</v>
      </c>
      <c r="B158" s="2">
        <v>60</v>
      </c>
      <c r="C158" s="2" t="s">
        <v>10</v>
      </c>
      <c r="D158" s="4" t="s">
        <v>74</v>
      </c>
      <c r="E158" s="19" t="s">
        <v>238</v>
      </c>
      <c r="F158" s="89">
        <v>18174</v>
      </c>
      <c r="G158" s="22">
        <v>17786</v>
      </c>
      <c r="H158" s="3" t="s">
        <v>12</v>
      </c>
      <c r="I158" s="2" t="s">
        <v>12</v>
      </c>
      <c r="J158" s="52">
        <v>0.99</v>
      </c>
      <c r="K158" s="90"/>
      <c r="L158" s="14" t="s">
        <v>257</v>
      </c>
      <c r="M158" s="14"/>
      <c r="N158" s="14">
        <v>25983</v>
      </c>
      <c r="O158" s="3"/>
      <c r="P158" s="13"/>
    </row>
    <row r="159" spans="1:16" ht="15.75" customHeight="1">
      <c r="A159" s="2"/>
      <c r="B159" s="2"/>
      <c r="C159" s="2"/>
      <c r="D159" s="4"/>
      <c r="E159" s="19"/>
      <c r="F159" s="89"/>
      <c r="G159" s="22"/>
      <c r="H159" s="3"/>
      <c r="I159" s="2"/>
      <c r="J159" s="52"/>
      <c r="K159" s="90"/>
      <c r="L159" s="14"/>
      <c r="M159" s="14"/>
      <c r="N159" s="14"/>
      <c r="O159" s="3"/>
      <c r="P159" s="13"/>
    </row>
    <row r="160" spans="1:16" ht="15.75" customHeight="1">
      <c r="A160" s="2" t="s">
        <v>13</v>
      </c>
      <c r="B160" s="2">
        <v>34</v>
      </c>
      <c r="C160" s="2" t="s">
        <v>10</v>
      </c>
      <c r="D160" s="7" t="s">
        <v>119</v>
      </c>
      <c r="E160" s="19" t="s">
        <v>239</v>
      </c>
      <c r="F160" s="89">
        <v>247043</v>
      </c>
      <c r="G160" s="22">
        <v>20156</v>
      </c>
      <c r="H160" s="3" t="s">
        <v>114</v>
      </c>
      <c r="I160" s="3" t="s">
        <v>12</v>
      </c>
      <c r="J160" s="52">
        <v>0.98870000000000002</v>
      </c>
      <c r="K160" s="90"/>
      <c r="L160" s="14">
        <v>7581</v>
      </c>
      <c r="M160" s="14"/>
      <c r="N160" s="14">
        <v>94421</v>
      </c>
      <c r="O160" s="5">
        <f>L160/N160</f>
        <v>8.0289342413234349E-2</v>
      </c>
      <c r="P160" s="13" t="s">
        <v>120</v>
      </c>
    </row>
    <row r="161" spans="1:16" ht="15.75" customHeight="1">
      <c r="A161" s="2" t="s">
        <v>13</v>
      </c>
      <c r="B161" s="2">
        <v>32</v>
      </c>
      <c r="C161" s="2" t="s">
        <v>24</v>
      </c>
      <c r="D161" s="7" t="s">
        <v>54</v>
      </c>
      <c r="E161" s="19" t="s">
        <v>239</v>
      </c>
      <c r="F161" s="89">
        <v>31345</v>
      </c>
      <c r="G161" s="22">
        <v>23585</v>
      </c>
      <c r="H161" s="3" t="s">
        <v>12</v>
      </c>
      <c r="I161" s="3" t="s">
        <v>12</v>
      </c>
      <c r="J161" s="52">
        <v>0.9869</v>
      </c>
      <c r="K161" s="90"/>
      <c r="L161" s="14" t="s">
        <v>257</v>
      </c>
      <c r="M161" s="14"/>
      <c r="N161" s="14">
        <v>61586</v>
      </c>
      <c r="O161" s="3"/>
      <c r="P161" s="13"/>
    </row>
    <row r="162" spans="1:16" ht="15.75" customHeight="1">
      <c r="A162" s="2" t="s">
        <v>19</v>
      </c>
      <c r="B162" s="2">
        <v>103</v>
      </c>
      <c r="C162" s="2" t="s">
        <v>24</v>
      </c>
      <c r="D162" s="7" t="s">
        <v>157</v>
      </c>
      <c r="E162" s="19" t="s">
        <v>239</v>
      </c>
      <c r="F162" s="89">
        <v>19399</v>
      </c>
      <c r="G162" s="22">
        <v>20629</v>
      </c>
      <c r="H162" s="3" t="s">
        <v>114</v>
      </c>
      <c r="I162" s="3" t="s">
        <v>12</v>
      </c>
      <c r="J162" s="52">
        <v>0.99160000000000004</v>
      </c>
      <c r="K162" s="90"/>
      <c r="L162" s="14">
        <v>2035</v>
      </c>
      <c r="M162" s="14"/>
      <c r="N162" s="14">
        <v>22907</v>
      </c>
      <c r="O162" s="5">
        <f>L162/N162</f>
        <v>8.883747326144846E-2</v>
      </c>
      <c r="P162" s="13">
        <v>0.91200000000000003</v>
      </c>
    </row>
    <row r="163" spans="1:16" ht="15.75" customHeight="1">
      <c r="A163" s="2" t="s">
        <v>19</v>
      </c>
      <c r="B163" s="2">
        <v>108</v>
      </c>
      <c r="C163" s="2" t="s">
        <v>10</v>
      </c>
      <c r="D163" s="4" t="s">
        <v>55</v>
      </c>
      <c r="E163" s="19" t="s">
        <v>239</v>
      </c>
      <c r="F163" s="89">
        <v>30665</v>
      </c>
      <c r="G163" s="22">
        <v>23112</v>
      </c>
      <c r="H163" s="3" t="s">
        <v>12</v>
      </c>
      <c r="I163" s="3" t="s">
        <v>12</v>
      </c>
      <c r="J163" s="1">
        <v>0.99109999999999998</v>
      </c>
      <c r="K163" s="63"/>
      <c r="L163" s="14" t="s">
        <v>257</v>
      </c>
      <c r="M163" s="14"/>
      <c r="N163" s="14">
        <v>30867</v>
      </c>
      <c r="O163" s="3"/>
      <c r="P163" s="13"/>
    </row>
    <row r="164" spans="1:16" ht="15.75" customHeight="1">
      <c r="A164" s="2"/>
      <c r="B164" s="2"/>
      <c r="C164" s="2"/>
      <c r="D164" s="4"/>
      <c r="E164" s="19"/>
      <c r="F164" s="89"/>
      <c r="G164" s="22"/>
      <c r="H164" s="3"/>
      <c r="I164" s="3"/>
      <c r="J164" s="1"/>
      <c r="K164" s="63"/>
      <c r="L164" s="14"/>
      <c r="M164" s="14"/>
      <c r="N164" s="14"/>
      <c r="O164" s="3"/>
      <c r="P164" s="13"/>
    </row>
    <row r="165" spans="1:16" ht="15.75" customHeight="1">
      <c r="A165" s="2" t="s">
        <v>13</v>
      </c>
      <c r="B165" s="2">
        <v>5</v>
      </c>
      <c r="C165" s="2" t="s">
        <v>10</v>
      </c>
      <c r="D165" s="7" t="s">
        <v>129</v>
      </c>
      <c r="E165" s="19" t="s">
        <v>210</v>
      </c>
      <c r="F165" s="89">
        <v>159736</v>
      </c>
      <c r="G165" s="22">
        <v>52081</v>
      </c>
      <c r="H165" s="3" t="s">
        <v>114</v>
      </c>
      <c r="I165" s="3" t="s">
        <v>12</v>
      </c>
      <c r="J165" s="52">
        <v>0.98980000000000001</v>
      </c>
      <c r="K165" s="90"/>
      <c r="L165" s="14">
        <v>10558</v>
      </c>
      <c r="M165" s="24">
        <f>L165/G165</f>
        <v>0.20272268197615254</v>
      </c>
      <c r="N165" s="14">
        <v>68242</v>
      </c>
      <c r="O165" s="5">
        <f>L165/N165</f>
        <v>0.1547141056827174</v>
      </c>
      <c r="P165" s="13">
        <v>0.51539999999999997</v>
      </c>
    </row>
    <row r="166" spans="1:16" ht="15.75" customHeight="1">
      <c r="A166" s="2" t="s">
        <v>13</v>
      </c>
      <c r="B166" s="2">
        <v>13</v>
      </c>
      <c r="C166" s="2" t="s">
        <v>10</v>
      </c>
      <c r="D166" s="7" t="s">
        <v>11</v>
      </c>
      <c r="E166" s="19" t="s">
        <v>210</v>
      </c>
      <c r="F166" s="89">
        <v>242339</v>
      </c>
      <c r="G166" s="22">
        <v>11181</v>
      </c>
      <c r="H166" s="3" t="s">
        <v>12</v>
      </c>
      <c r="I166" s="3" t="s">
        <v>12</v>
      </c>
      <c r="J166" s="52">
        <v>0.98929999999999996</v>
      </c>
      <c r="K166" s="90"/>
      <c r="L166" s="14" t="s">
        <v>257</v>
      </c>
      <c r="M166" s="14"/>
      <c r="N166" s="14">
        <v>70201</v>
      </c>
      <c r="O166" s="5"/>
      <c r="P166" s="13"/>
    </row>
    <row r="167" spans="1:16" ht="15.75" customHeight="1">
      <c r="A167" s="2" t="s">
        <v>13</v>
      </c>
      <c r="B167" s="2">
        <v>8</v>
      </c>
      <c r="C167" s="2" t="s">
        <v>10</v>
      </c>
      <c r="D167" s="7" t="s">
        <v>17</v>
      </c>
      <c r="E167" s="19" t="s">
        <v>210</v>
      </c>
      <c r="F167" s="89">
        <v>178090</v>
      </c>
      <c r="G167" s="22">
        <v>81215</v>
      </c>
      <c r="H167" s="3" t="s">
        <v>12</v>
      </c>
      <c r="I167" s="3" t="s">
        <v>12</v>
      </c>
      <c r="J167" s="52">
        <v>0.9859</v>
      </c>
      <c r="K167" s="90"/>
      <c r="L167" s="14" t="s">
        <v>257</v>
      </c>
      <c r="M167" s="14"/>
      <c r="N167" s="14">
        <v>84287</v>
      </c>
      <c r="O167" s="3"/>
      <c r="P167" s="13"/>
    </row>
    <row r="168" spans="1:16" ht="15.75" customHeight="1">
      <c r="A168" s="2" t="s">
        <v>13</v>
      </c>
      <c r="B168" s="2">
        <v>12</v>
      </c>
      <c r="C168" s="2" t="s">
        <v>10</v>
      </c>
      <c r="D168" s="7" t="s">
        <v>126</v>
      </c>
      <c r="E168" s="19" t="s">
        <v>210</v>
      </c>
      <c r="F168" s="89">
        <v>201903</v>
      </c>
      <c r="G168" s="22">
        <v>27522</v>
      </c>
      <c r="H168" s="3" t="s">
        <v>114</v>
      </c>
      <c r="I168" s="3" t="s">
        <v>12</v>
      </c>
      <c r="J168" s="52">
        <v>0.98360000000000003</v>
      </c>
      <c r="K168" s="90"/>
      <c r="L168" s="14">
        <v>9766</v>
      </c>
      <c r="M168" s="14"/>
      <c r="N168" s="14">
        <v>79621</v>
      </c>
      <c r="O168" s="5">
        <f>L168/N168</f>
        <v>0.1226560831941322</v>
      </c>
      <c r="P168" s="13" t="s">
        <v>127</v>
      </c>
    </row>
    <row r="169" spans="1:16" ht="15.75" customHeight="1">
      <c r="A169" s="2" t="s">
        <v>13</v>
      </c>
      <c r="B169" s="2">
        <v>7</v>
      </c>
      <c r="C169" s="2" t="s">
        <v>24</v>
      </c>
      <c r="D169" s="7" t="s">
        <v>189</v>
      </c>
      <c r="E169" s="19" t="s">
        <v>210</v>
      </c>
      <c r="F169" s="89">
        <v>71832</v>
      </c>
      <c r="G169" s="22">
        <v>60653</v>
      </c>
      <c r="H169" s="3" t="s">
        <v>114</v>
      </c>
      <c r="I169" s="2" t="s">
        <v>114</v>
      </c>
      <c r="J169" s="52">
        <v>0.61860000000000004</v>
      </c>
      <c r="K169" s="90"/>
      <c r="L169" s="14">
        <v>3868</v>
      </c>
      <c r="M169" s="24">
        <f>L169/G169</f>
        <v>6.3772608115014923E-2</v>
      </c>
      <c r="N169" s="14">
        <v>63841</v>
      </c>
      <c r="O169" s="5">
        <f>L169/N169</f>
        <v>6.0588023370561239E-2</v>
      </c>
      <c r="P169" s="13">
        <v>0.7107</v>
      </c>
    </row>
    <row r="170" spans="1:16" ht="15.75" customHeight="1">
      <c r="A170" s="2" t="s">
        <v>19</v>
      </c>
      <c r="B170" s="2">
        <v>17</v>
      </c>
      <c r="C170" s="2" t="s">
        <v>10</v>
      </c>
      <c r="D170" s="7" t="s">
        <v>104</v>
      </c>
      <c r="E170" s="19" t="s">
        <v>210</v>
      </c>
      <c r="F170" s="89">
        <v>8300</v>
      </c>
      <c r="G170" s="22">
        <v>26072</v>
      </c>
      <c r="H170" s="3" t="s">
        <v>12</v>
      </c>
      <c r="I170" s="3" t="s">
        <v>12</v>
      </c>
      <c r="J170" s="52">
        <v>0.99370000000000003</v>
      </c>
      <c r="K170" s="90"/>
      <c r="L170" s="14" t="s">
        <v>257</v>
      </c>
      <c r="M170" s="14"/>
      <c r="N170" s="14">
        <v>28875</v>
      </c>
      <c r="O170" s="3"/>
      <c r="P170" s="13"/>
    </row>
    <row r="171" spans="1:16" ht="15.75" customHeight="1">
      <c r="A171" s="2" t="s">
        <v>19</v>
      </c>
      <c r="B171" s="2">
        <v>18</v>
      </c>
      <c r="C171" s="2" t="s">
        <v>10</v>
      </c>
      <c r="D171" s="7" t="s">
        <v>110</v>
      </c>
      <c r="E171" s="19" t="s">
        <v>210</v>
      </c>
      <c r="F171" s="89">
        <v>5000</v>
      </c>
      <c r="G171" s="22">
        <v>27667</v>
      </c>
      <c r="H171" s="3" t="s">
        <v>12</v>
      </c>
      <c r="I171" s="3" t="s">
        <v>12</v>
      </c>
      <c r="J171" s="52">
        <v>0.99139999999999995</v>
      </c>
      <c r="K171" s="90"/>
      <c r="L171" s="14" t="s">
        <v>257</v>
      </c>
      <c r="M171" s="14"/>
      <c r="N171" s="14">
        <v>31595</v>
      </c>
      <c r="O171" s="3"/>
      <c r="P171" s="13"/>
    </row>
    <row r="172" spans="1:16" ht="15.75" customHeight="1">
      <c r="A172" s="2" t="s">
        <v>19</v>
      </c>
      <c r="B172" s="2">
        <v>35</v>
      </c>
      <c r="C172" s="2" t="s">
        <v>10</v>
      </c>
      <c r="D172" s="7" t="s">
        <v>98</v>
      </c>
      <c r="E172" s="19" t="s">
        <v>210</v>
      </c>
      <c r="F172" s="89">
        <v>10479</v>
      </c>
      <c r="G172" s="22">
        <v>18351</v>
      </c>
      <c r="H172" s="3" t="s">
        <v>12</v>
      </c>
      <c r="I172" s="3" t="s">
        <v>12</v>
      </c>
      <c r="J172" s="52">
        <v>0.99009999999999998</v>
      </c>
      <c r="K172" s="90"/>
      <c r="L172" s="14" t="s">
        <v>257</v>
      </c>
      <c r="M172" s="14"/>
      <c r="N172" s="14">
        <v>29443</v>
      </c>
      <c r="O172" s="3"/>
      <c r="P172" s="13"/>
    </row>
    <row r="173" spans="1:16" ht="15.75" customHeight="1">
      <c r="A173" s="2" t="s">
        <v>19</v>
      </c>
      <c r="B173" s="2">
        <v>21</v>
      </c>
      <c r="C173" s="2" t="s">
        <v>10</v>
      </c>
      <c r="D173" s="7" t="s">
        <v>47</v>
      </c>
      <c r="E173" s="19" t="s">
        <v>210</v>
      </c>
      <c r="F173" s="89">
        <v>41077</v>
      </c>
      <c r="G173" s="22">
        <v>30237</v>
      </c>
      <c r="H173" s="3" t="s">
        <v>12</v>
      </c>
      <c r="I173" s="3" t="s">
        <v>12</v>
      </c>
      <c r="J173" s="52">
        <v>0.98929999999999996</v>
      </c>
      <c r="K173" s="90"/>
      <c r="L173" s="14" t="s">
        <v>257</v>
      </c>
      <c r="M173" s="14"/>
      <c r="N173" s="14">
        <v>35609</v>
      </c>
      <c r="O173" s="3"/>
      <c r="P173" s="13"/>
    </row>
    <row r="174" spans="1:16" ht="15.75" customHeight="1">
      <c r="A174" s="2" t="s">
        <v>19</v>
      </c>
      <c r="B174" s="2">
        <v>28</v>
      </c>
      <c r="C174" s="2" t="s">
        <v>10</v>
      </c>
      <c r="D174" s="7" t="s">
        <v>112</v>
      </c>
      <c r="E174" s="19" t="s">
        <v>210</v>
      </c>
      <c r="F174" s="89">
        <v>1000</v>
      </c>
      <c r="G174" s="22">
        <v>28264</v>
      </c>
      <c r="H174" s="3" t="s">
        <v>12</v>
      </c>
      <c r="I174" s="3" t="s">
        <v>12</v>
      </c>
      <c r="J174" s="52">
        <v>0.98839999999999995</v>
      </c>
      <c r="K174" s="90"/>
      <c r="L174" s="14" t="s">
        <v>257</v>
      </c>
      <c r="M174" s="14"/>
      <c r="N174" s="14">
        <v>33442</v>
      </c>
      <c r="O174" s="3"/>
      <c r="P174" s="13"/>
    </row>
    <row r="175" spans="1:16" ht="15.75" customHeight="1">
      <c r="A175" s="2" t="s">
        <v>19</v>
      </c>
      <c r="B175" s="2">
        <v>24</v>
      </c>
      <c r="C175" s="2" t="s">
        <v>10</v>
      </c>
      <c r="D175" s="7" t="s">
        <v>26</v>
      </c>
      <c r="E175" s="19" t="s">
        <v>210</v>
      </c>
      <c r="F175" s="89">
        <v>106844</v>
      </c>
      <c r="G175" s="22">
        <v>30654</v>
      </c>
      <c r="H175" s="3" t="s">
        <v>12</v>
      </c>
      <c r="I175" s="3" t="s">
        <v>12</v>
      </c>
      <c r="J175" s="52">
        <v>0.9879</v>
      </c>
      <c r="K175" s="90"/>
      <c r="L175" s="14" t="s">
        <v>257</v>
      </c>
      <c r="M175" s="14"/>
      <c r="N175" s="14">
        <v>30581</v>
      </c>
      <c r="O175" s="5"/>
      <c r="P175" s="13"/>
    </row>
    <row r="176" spans="1:16" ht="15.75" customHeight="1">
      <c r="A176" s="2" t="s">
        <v>19</v>
      </c>
      <c r="B176" s="2">
        <v>36</v>
      </c>
      <c r="C176" s="2" t="s">
        <v>10</v>
      </c>
      <c r="D176" s="7" t="s">
        <v>33</v>
      </c>
      <c r="E176" s="19" t="s">
        <v>210</v>
      </c>
      <c r="F176" s="89">
        <v>60454</v>
      </c>
      <c r="G176" s="22">
        <v>1671</v>
      </c>
      <c r="H176" s="3" t="s">
        <v>12</v>
      </c>
      <c r="I176" s="3" t="s">
        <v>12</v>
      </c>
      <c r="J176" s="52">
        <v>0.9869</v>
      </c>
      <c r="K176" s="90"/>
      <c r="L176" s="14" t="s">
        <v>257</v>
      </c>
      <c r="M176" s="14"/>
      <c r="N176" s="14">
        <v>28563</v>
      </c>
      <c r="O176" s="3"/>
      <c r="P176" s="13"/>
    </row>
    <row r="177" spans="1:16" ht="15.75" customHeight="1">
      <c r="A177" s="2" t="s">
        <v>19</v>
      </c>
      <c r="B177" s="2">
        <v>20</v>
      </c>
      <c r="C177" s="2" t="s">
        <v>10</v>
      </c>
      <c r="D177" s="7" t="s">
        <v>69</v>
      </c>
      <c r="E177" s="19" t="s">
        <v>210</v>
      </c>
      <c r="F177" s="89">
        <v>23024</v>
      </c>
      <c r="G177" s="22">
        <v>28056</v>
      </c>
      <c r="H177" s="3" t="s">
        <v>12</v>
      </c>
      <c r="I177" s="3" t="s">
        <v>12</v>
      </c>
      <c r="J177" s="52">
        <v>0.98660000000000003</v>
      </c>
      <c r="K177" s="90"/>
      <c r="L177" s="14" t="s">
        <v>257</v>
      </c>
      <c r="M177" s="14"/>
      <c r="N177" s="14">
        <v>26524</v>
      </c>
      <c r="O177" s="3"/>
      <c r="P177" s="13"/>
    </row>
    <row r="178" spans="1:16" ht="15.75" customHeight="1">
      <c r="A178" s="2" t="s">
        <v>19</v>
      </c>
      <c r="B178" s="2">
        <v>19</v>
      </c>
      <c r="C178" s="2" t="s">
        <v>10</v>
      </c>
      <c r="D178" s="7" t="s">
        <v>73</v>
      </c>
      <c r="E178" s="19" t="s">
        <v>210</v>
      </c>
      <c r="F178" s="89">
        <v>18822</v>
      </c>
      <c r="G178" s="22">
        <v>20938</v>
      </c>
      <c r="H178" s="3" t="s">
        <v>12</v>
      </c>
      <c r="I178" s="3" t="s">
        <v>12</v>
      </c>
      <c r="J178" s="52">
        <v>0.98560000000000003</v>
      </c>
      <c r="K178" s="90"/>
      <c r="L178" s="14" t="s">
        <v>257</v>
      </c>
      <c r="M178" s="14"/>
      <c r="N178" s="14">
        <v>27030</v>
      </c>
      <c r="O178" s="3"/>
      <c r="P178" s="13"/>
    </row>
    <row r="179" spans="1:16" ht="15.75" customHeight="1">
      <c r="A179" s="2" t="s">
        <v>19</v>
      </c>
      <c r="B179" s="2">
        <v>27</v>
      </c>
      <c r="C179" s="2" t="s">
        <v>10</v>
      </c>
      <c r="D179" s="7" t="s">
        <v>68</v>
      </c>
      <c r="E179" s="19" t="s">
        <v>210</v>
      </c>
      <c r="F179" s="89">
        <v>23082</v>
      </c>
      <c r="G179" s="22">
        <v>28855</v>
      </c>
      <c r="H179" s="3" t="s">
        <v>12</v>
      </c>
      <c r="I179" s="3" t="s">
        <v>12</v>
      </c>
      <c r="J179" s="52">
        <v>0.98440000000000005</v>
      </c>
      <c r="K179" s="90"/>
      <c r="L179" s="14" t="s">
        <v>257</v>
      </c>
      <c r="M179" s="14"/>
      <c r="N179" s="14">
        <v>29878</v>
      </c>
      <c r="O179" s="3"/>
      <c r="P179" s="13"/>
    </row>
    <row r="180" spans="1:16" ht="15.75" customHeight="1">
      <c r="A180" s="2" t="s">
        <v>19</v>
      </c>
      <c r="B180" s="2">
        <v>23</v>
      </c>
      <c r="C180" s="2" t="s">
        <v>24</v>
      </c>
      <c r="D180" s="7" t="s">
        <v>70</v>
      </c>
      <c r="E180" s="19" t="s">
        <v>210</v>
      </c>
      <c r="F180" s="89">
        <v>21903</v>
      </c>
      <c r="G180" s="22">
        <v>21998</v>
      </c>
      <c r="H180" s="3" t="s">
        <v>12</v>
      </c>
      <c r="I180" s="3" t="s">
        <v>12</v>
      </c>
      <c r="J180" s="52">
        <v>0.97850000000000004</v>
      </c>
      <c r="K180" s="90"/>
      <c r="L180" s="14" t="s">
        <v>257</v>
      </c>
      <c r="M180" s="14"/>
      <c r="N180" s="14">
        <v>23938</v>
      </c>
      <c r="O180" s="3"/>
      <c r="P180" s="13"/>
    </row>
    <row r="181" spans="1:16" ht="15.75" customHeight="1">
      <c r="A181" s="2" t="s">
        <v>19</v>
      </c>
      <c r="B181" s="2">
        <v>22</v>
      </c>
      <c r="C181" s="2" t="s">
        <v>10</v>
      </c>
      <c r="D181" s="7" t="s">
        <v>140</v>
      </c>
      <c r="E181" s="19" t="s">
        <v>210</v>
      </c>
      <c r="F181" s="89">
        <v>83382</v>
      </c>
      <c r="G181" s="22">
        <v>28635</v>
      </c>
      <c r="H181" s="3" t="s">
        <v>114</v>
      </c>
      <c r="I181" s="3" t="s">
        <v>12</v>
      </c>
      <c r="J181" s="52">
        <v>0.84370000000000001</v>
      </c>
      <c r="K181" s="90"/>
      <c r="L181" s="14">
        <v>4556</v>
      </c>
      <c r="M181" s="14"/>
      <c r="N181" s="14">
        <v>28999</v>
      </c>
      <c r="O181" s="5">
        <f>L181/N181</f>
        <v>0.15710886582295941</v>
      </c>
      <c r="P181" s="13">
        <v>0.58230000000000004</v>
      </c>
    </row>
    <row r="182" spans="1:16" ht="15.75" customHeight="1">
      <c r="A182" s="2" t="s">
        <v>19</v>
      </c>
      <c r="B182" s="2">
        <v>10</v>
      </c>
      <c r="C182" s="2" t="s">
        <v>10</v>
      </c>
      <c r="D182" s="7" t="s">
        <v>182</v>
      </c>
      <c r="E182" s="19" t="s">
        <v>210</v>
      </c>
      <c r="F182" s="89">
        <v>14150</v>
      </c>
      <c r="G182" s="22">
        <v>2937</v>
      </c>
      <c r="H182" s="3" t="s">
        <v>12</v>
      </c>
      <c r="I182" s="2" t="s">
        <v>114</v>
      </c>
      <c r="J182" s="52">
        <v>0.8115</v>
      </c>
      <c r="K182" s="90"/>
      <c r="L182" s="14" t="s">
        <v>257</v>
      </c>
      <c r="M182" s="14"/>
      <c r="N182" s="14">
        <v>30151</v>
      </c>
      <c r="O182" s="3"/>
      <c r="P182" s="13"/>
    </row>
    <row r="183" spans="1:16" ht="15.75" customHeight="1">
      <c r="A183" s="2" t="s">
        <v>19</v>
      </c>
      <c r="B183" s="2">
        <v>25</v>
      </c>
      <c r="C183" s="2" t="s">
        <v>24</v>
      </c>
      <c r="D183" s="7" t="s">
        <v>92</v>
      </c>
      <c r="E183" s="19" t="s">
        <v>210</v>
      </c>
      <c r="F183" s="89">
        <v>12439</v>
      </c>
      <c r="G183" s="22">
        <v>22447</v>
      </c>
      <c r="H183" s="3" t="s">
        <v>12</v>
      </c>
      <c r="I183" s="3" t="s">
        <v>93</v>
      </c>
      <c r="J183" s="52">
        <v>0.79459999999999997</v>
      </c>
      <c r="K183" s="90"/>
      <c r="L183" s="14" t="s">
        <v>257</v>
      </c>
      <c r="M183" s="14"/>
      <c r="N183" s="14">
        <v>24874</v>
      </c>
      <c r="O183" s="3"/>
      <c r="P183" s="13"/>
    </row>
    <row r="184" spans="1:16" ht="15.75" customHeight="1">
      <c r="A184" s="2" t="s">
        <v>19</v>
      </c>
      <c r="B184" s="2">
        <v>16</v>
      </c>
      <c r="C184" s="2" t="s">
        <v>10</v>
      </c>
      <c r="D184" s="7" t="s">
        <v>169</v>
      </c>
      <c r="E184" s="19" t="s">
        <v>210</v>
      </c>
      <c r="F184" s="89">
        <v>42919</v>
      </c>
      <c r="G184" s="22">
        <v>10538</v>
      </c>
      <c r="H184" s="3" t="s">
        <v>12</v>
      </c>
      <c r="I184" s="2" t="s">
        <v>114</v>
      </c>
      <c r="J184" s="52">
        <v>0.65339999999999998</v>
      </c>
      <c r="K184" s="90"/>
      <c r="L184" s="14" t="s">
        <v>257</v>
      </c>
      <c r="M184" s="14"/>
      <c r="N184" s="14">
        <v>24671</v>
      </c>
      <c r="O184" s="3"/>
      <c r="P184" s="13"/>
    </row>
    <row r="185" spans="1:16" ht="15.75" customHeight="1">
      <c r="A185" s="2" t="s">
        <v>19</v>
      </c>
      <c r="B185" s="2">
        <v>12</v>
      </c>
      <c r="C185" s="2" t="s">
        <v>24</v>
      </c>
      <c r="D185" s="4" t="s">
        <v>178</v>
      </c>
      <c r="E185" s="19" t="s">
        <v>210</v>
      </c>
      <c r="F185" s="89">
        <v>26894</v>
      </c>
      <c r="G185" s="22">
        <v>13713</v>
      </c>
      <c r="H185" s="3" t="s">
        <v>12</v>
      </c>
      <c r="I185" s="2" t="s">
        <v>114</v>
      </c>
      <c r="J185" s="52">
        <v>0.58309999999999995</v>
      </c>
      <c r="K185" s="90"/>
      <c r="L185" s="14" t="s">
        <v>257</v>
      </c>
      <c r="M185" s="14"/>
      <c r="N185" s="14">
        <v>24510</v>
      </c>
      <c r="O185" s="3"/>
      <c r="P185" s="13"/>
    </row>
    <row r="186" spans="1:16" ht="15.75" customHeight="1">
      <c r="A186" s="2" t="s">
        <v>13</v>
      </c>
      <c r="B186" s="2">
        <v>9</v>
      </c>
      <c r="C186" s="2" t="s">
        <v>10</v>
      </c>
      <c r="D186" s="7" t="s">
        <v>52</v>
      </c>
      <c r="E186" s="19" t="s">
        <v>209</v>
      </c>
      <c r="F186" s="89">
        <v>34613</v>
      </c>
      <c r="G186" s="22">
        <v>22089</v>
      </c>
      <c r="H186" s="3" t="s">
        <v>12</v>
      </c>
      <c r="I186" s="3" t="s">
        <v>12</v>
      </c>
      <c r="J186" s="52">
        <v>0.98850000000000005</v>
      </c>
      <c r="K186" s="90"/>
      <c r="L186" s="14" t="s">
        <v>257</v>
      </c>
      <c r="M186" s="14"/>
      <c r="N186" s="14">
        <v>72099</v>
      </c>
      <c r="O186" s="3"/>
      <c r="P186" s="13"/>
    </row>
    <row r="187" spans="1:16" ht="15.75" customHeight="1">
      <c r="A187" s="2" t="s">
        <v>13</v>
      </c>
      <c r="B187" s="2">
        <v>6</v>
      </c>
      <c r="C187" s="2" t="s">
        <v>10</v>
      </c>
      <c r="D187" s="7" t="s">
        <v>116</v>
      </c>
      <c r="E187" s="19" t="s">
        <v>209</v>
      </c>
      <c r="F187" s="89">
        <v>301452</v>
      </c>
      <c r="G187" s="22">
        <v>66150</v>
      </c>
      <c r="H187" s="3" t="s">
        <v>114</v>
      </c>
      <c r="I187" s="3" t="s">
        <v>117</v>
      </c>
      <c r="J187" s="52">
        <v>0.84460000000000002</v>
      </c>
      <c r="K187" s="90"/>
      <c r="L187" s="14">
        <v>9857</v>
      </c>
      <c r="M187" s="24">
        <f>L187/G187</f>
        <v>0.14900982615268329</v>
      </c>
      <c r="N187" s="14">
        <v>75843</v>
      </c>
      <c r="O187" s="5">
        <f>L187/N187</f>
        <v>0.12996585050696835</v>
      </c>
      <c r="P187" s="13" t="s">
        <v>118</v>
      </c>
    </row>
    <row r="188" spans="1:16" ht="15.75" customHeight="1">
      <c r="A188" s="2"/>
      <c r="B188" s="2"/>
      <c r="C188" s="2"/>
      <c r="D188" s="7"/>
      <c r="E188" s="19"/>
      <c r="F188" s="89"/>
      <c r="G188" s="22"/>
      <c r="H188" s="3"/>
      <c r="I188" s="3"/>
      <c r="J188" s="52"/>
      <c r="K188" s="90"/>
      <c r="L188" s="14"/>
      <c r="M188" s="24"/>
      <c r="N188" s="14"/>
      <c r="O188" s="5"/>
      <c r="P188" s="13"/>
    </row>
    <row r="189" spans="1:16" ht="15.75" customHeight="1">
      <c r="A189" s="2" t="s">
        <v>13</v>
      </c>
      <c r="B189" s="2">
        <v>4</v>
      </c>
      <c r="C189" s="2" t="s">
        <v>10</v>
      </c>
      <c r="D189" s="4" t="s">
        <v>132</v>
      </c>
      <c r="E189" s="19" t="s">
        <v>211</v>
      </c>
      <c r="F189" s="89">
        <v>136428</v>
      </c>
      <c r="G189" s="22">
        <v>7926</v>
      </c>
      <c r="H189" s="3" t="s">
        <v>114</v>
      </c>
      <c r="I189" s="3" t="s">
        <v>12</v>
      </c>
      <c r="J189" s="52">
        <v>0.99150000000000005</v>
      </c>
      <c r="K189" s="90"/>
      <c r="L189" s="14">
        <v>9354</v>
      </c>
      <c r="M189" s="24">
        <f>L189/(G186+G187+G189)</f>
        <v>9.7270316643269378E-2</v>
      </c>
      <c r="N189" s="14">
        <v>86203</v>
      </c>
      <c r="O189" s="5">
        <f>L189/N189</f>
        <v>0.10851130471097294</v>
      </c>
      <c r="P189" s="13">
        <v>0.64949999999999997</v>
      </c>
    </row>
    <row r="190" spans="1:16" ht="15.75" customHeight="1">
      <c r="A190" s="2" t="s">
        <v>13</v>
      </c>
      <c r="B190" s="2">
        <v>10</v>
      </c>
      <c r="C190" s="2" t="s">
        <v>24</v>
      </c>
      <c r="D190" s="4" t="s">
        <v>166</v>
      </c>
      <c r="E190" s="19" t="s">
        <v>211</v>
      </c>
      <c r="F190" s="89">
        <v>75583</v>
      </c>
      <c r="G190" s="22">
        <v>34663</v>
      </c>
      <c r="H190" s="3" t="s">
        <v>12</v>
      </c>
      <c r="I190" s="3" t="s">
        <v>114</v>
      </c>
      <c r="J190" s="52">
        <v>0.51290000000000002</v>
      </c>
      <c r="K190" s="90"/>
      <c r="L190" s="14" t="s">
        <v>257</v>
      </c>
      <c r="M190" s="14"/>
      <c r="N190" s="14">
        <v>64809</v>
      </c>
      <c r="O190" s="3"/>
      <c r="P190" s="13"/>
    </row>
    <row r="191" spans="1:16" ht="15.75" customHeight="1">
      <c r="A191" s="2" t="s">
        <v>19</v>
      </c>
      <c r="B191" s="2">
        <v>14</v>
      </c>
      <c r="C191" s="2" t="s">
        <v>10</v>
      </c>
      <c r="D191" s="4" t="s">
        <v>82</v>
      </c>
      <c r="E191" s="19" t="s">
        <v>211</v>
      </c>
      <c r="F191" s="89">
        <v>15008</v>
      </c>
      <c r="G191" s="22">
        <v>3970</v>
      </c>
      <c r="H191" s="3" t="s">
        <v>12</v>
      </c>
      <c r="I191" s="2" t="s">
        <v>12</v>
      </c>
      <c r="J191" s="1">
        <v>0.99119999999999997</v>
      </c>
      <c r="K191" s="63"/>
      <c r="L191" s="14" t="s">
        <v>257</v>
      </c>
      <c r="M191" s="14"/>
      <c r="N191" s="14">
        <v>25875</v>
      </c>
      <c r="O191" s="3"/>
      <c r="P191" s="13"/>
    </row>
    <row r="192" spans="1:16" ht="15.75" customHeight="1">
      <c r="A192" s="2" t="s">
        <v>19</v>
      </c>
      <c r="B192" s="2">
        <v>13</v>
      </c>
      <c r="C192" s="2" t="s">
        <v>10</v>
      </c>
      <c r="D192" s="4" t="s">
        <v>179</v>
      </c>
      <c r="E192" s="19" t="s">
        <v>211</v>
      </c>
      <c r="F192" s="89">
        <v>23400</v>
      </c>
      <c r="G192" s="22">
        <v>24906</v>
      </c>
      <c r="H192" s="3" t="s">
        <v>12</v>
      </c>
      <c r="I192" s="2" t="s">
        <v>114</v>
      </c>
      <c r="J192" s="1">
        <v>0.72389999999999999</v>
      </c>
      <c r="K192" s="63"/>
      <c r="L192" s="14" t="s">
        <v>257</v>
      </c>
      <c r="M192" s="14"/>
      <c r="N192" s="14">
        <v>27279</v>
      </c>
      <c r="O192" s="3"/>
      <c r="P192" s="13"/>
    </row>
    <row r="193" spans="1:16" ht="15.75" customHeight="1">
      <c r="A193" s="2"/>
      <c r="B193" s="2"/>
      <c r="C193" s="2"/>
      <c r="D193" s="4"/>
      <c r="E193" s="19"/>
      <c r="F193" s="89"/>
      <c r="G193" s="22"/>
      <c r="H193" s="3"/>
      <c r="I193" s="2"/>
      <c r="J193" s="1"/>
      <c r="K193" s="63"/>
      <c r="L193" s="14"/>
      <c r="M193" s="14"/>
      <c r="N193" s="14"/>
      <c r="O193" s="3"/>
      <c r="P193" s="13"/>
    </row>
    <row r="194" spans="1:16" ht="15.75" customHeight="1">
      <c r="A194" s="2" t="s">
        <v>13</v>
      </c>
      <c r="B194" s="2">
        <v>40</v>
      </c>
      <c r="C194" s="2" t="s">
        <v>24</v>
      </c>
      <c r="D194" s="7" t="s">
        <v>31</v>
      </c>
      <c r="E194" s="19" t="s">
        <v>250</v>
      </c>
      <c r="F194" s="89">
        <v>65278</v>
      </c>
      <c r="G194" s="22">
        <v>3659</v>
      </c>
      <c r="H194" s="3" t="s">
        <v>12</v>
      </c>
      <c r="I194" s="3" t="s">
        <v>12</v>
      </c>
      <c r="J194" s="52">
        <v>0.99029999999999996</v>
      </c>
      <c r="K194" s="90"/>
      <c r="L194" s="14" t="s">
        <v>257</v>
      </c>
      <c r="M194" s="14"/>
      <c r="N194" s="14">
        <v>65794</v>
      </c>
      <c r="O194" s="3"/>
      <c r="P194" s="13"/>
    </row>
    <row r="195" spans="1:16" ht="15.75" customHeight="1">
      <c r="A195" s="2" t="s">
        <v>13</v>
      </c>
      <c r="B195" s="2">
        <v>45</v>
      </c>
      <c r="C195" s="2" t="s">
        <v>24</v>
      </c>
      <c r="D195" s="4" t="s">
        <v>84</v>
      </c>
      <c r="E195" s="19" t="s">
        <v>250</v>
      </c>
      <c r="F195" s="89">
        <v>14764</v>
      </c>
      <c r="G195" s="22">
        <v>9495</v>
      </c>
      <c r="H195" s="3" t="s">
        <v>12</v>
      </c>
      <c r="I195" s="3" t="s">
        <v>12</v>
      </c>
      <c r="J195" s="52">
        <v>0.98699999999999999</v>
      </c>
      <c r="K195" s="90"/>
      <c r="L195" s="14" t="s">
        <v>257</v>
      </c>
      <c r="M195" s="14"/>
      <c r="N195" s="14">
        <v>70247</v>
      </c>
      <c r="O195" s="3"/>
      <c r="P195" s="13"/>
    </row>
    <row r="196" spans="1:16" ht="15.75" customHeight="1">
      <c r="A196" s="2" t="s">
        <v>19</v>
      </c>
      <c r="B196" s="2">
        <v>122</v>
      </c>
      <c r="C196" s="2" t="s">
        <v>24</v>
      </c>
      <c r="D196" s="4" t="s">
        <v>151</v>
      </c>
      <c r="E196" s="19" t="s">
        <v>250</v>
      </c>
      <c r="F196" s="89">
        <v>29094</v>
      </c>
      <c r="G196" s="22">
        <v>13154</v>
      </c>
      <c r="H196" s="3" t="s">
        <v>114</v>
      </c>
      <c r="I196" s="3" t="s">
        <v>12</v>
      </c>
      <c r="J196" s="52">
        <v>0.99299999999999999</v>
      </c>
      <c r="K196" s="90"/>
      <c r="L196" s="15">
        <v>5720</v>
      </c>
      <c r="M196" s="15"/>
      <c r="N196" s="14">
        <v>27196</v>
      </c>
      <c r="O196" s="5">
        <f>L196/N196</f>
        <v>0.21032504780114722</v>
      </c>
      <c r="P196" s="13" t="s">
        <v>152</v>
      </c>
    </row>
    <row r="197" spans="1:16" ht="15.75" customHeight="1">
      <c r="A197" s="2"/>
      <c r="B197" s="2"/>
      <c r="C197" s="2"/>
      <c r="D197" s="4"/>
      <c r="E197" s="19"/>
      <c r="F197" s="89"/>
      <c r="G197" s="22"/>
      <c r="H197" s="3"/>
      <c r="I197" s="3"/>
      <c r="J197" s="52"/>
      <c r="K197" s="90"/>
      <c r="L197" s="15"/>
      <c r="M197" s="15"/>
      <c r="N197" s="14"/>
      <c r="O197" s="5"/>
      <c r="P197" s="13"/>
    </row>
    <row r="198" spans="1:16" ht="15.75" customHeight="1">
      <c r="A198" s="2" t="s">
        <v>13</v>
      </c>
      <c r="B198" s="2">
        <v>28</v>
      </c>
      <c r="C198" s="2" t="s">
        <v>10</v>
      </c>
      <c r="D198" s="7" t="s">
        <v>21</v>
      </c>
      <c r="E198" s="19" t="s">
        <v>233</v>
      </c>
      <c r="F198" s="89">
        <v>126659</v>
      </c>
      <c r="G198" s="22">
        <v>70451</v>
      </c>
      <c r="H198" s="3" t="s">
        <v>12</v>
      </c>
      <c r="I198" s="3" t="s">
        <v>12</v>
      </c>
      <c r="J198" s="52">
        <v>0.99319999999999997</v>
      </c>
      <c r="K198" s="90"/>
      <c r="L198" s="14" t="s">
        <v>257</v>
      </c>
      <c r="M198" s="14"/>
      <c r="N198" s="14">
        <v>76641</v>
      </c>
      <c r="O198" s="3"/>
      <c r="P198" s="13"/>
    </row>
    <row r="199" spans="1:16" ht="15.75" customHeight="1">
      <c r="A199" s="2" t="s">
        <v>13</v>
      </c>
      <c r="B199" s="2">
        <v>30</v>
      </c>
      <c r="C199" s="2" t="s">
        <v>24</v>
      </c>
      <c r="D199" s="7" t="s">
        <v>128</v>
      </c>
      <c r="E199" s="19" t="s">
        <v>233</v>
      </c>
      <c r="F199" s="89">
        <v>172816</v>
      </c>
      <c r="G199" s="22">
        <v>3579</v>
      </c>
      <c r="H199" s="3" t="s">
        <v>114</v>
      </c>
      <c r="I199" s="3" t="s">
        <v>12</v>
      </c>
      <c r="J199" s="52">
        <v>0.99250000000000005</v>
      </c>
      <c r="K199" s="90"/>
      <c r="L199" s="14">
        <v>16400</v>
      </c>
      <c r="M199" s="14"/>
      <c r="N199" s="14">
        <v>67525</v>
      </c>
      <c r="O199" s="5">
        <f>L199/N199</f>
        <v>0.24287300999629766</v>
      </c>
      <c r="P199" s="13">
        <v>0.79520000000000002</v>
      </c>
    </row>
    <row r="200" spans="1:16" ht="15.75" customHeight="1">
      <c r="A200" s="2" t="s">
        <v>13</v>
      </c>
      <c r="B200" s="2">
        <v>34</v>
      </c>
      <c r="C200" s="2" t="s">
        <v>10</v>
      </c>
      <c r="D200" s="7" t="s">
        <v>119</v>
      </c>
      <c r="E200" s="19" t="s">
        <v>233</v>
      </c>
      <c r="F200" s="89">
        <v>247043</v>
      </c>
      <c r="G200" s="22">
        <v>57151</v>
      </c>
      <c r="H200" s="3" t="s">
        <v>114</v>
      </c>
      <c r="I200" s="3" t="s">
        <v>12</v>
      </c>
      <c r="J200" s="52">
        <v>0.98870000000000002</v>
      </c>
      <c r="K200" s="90"/>
      <c r="L200" s="14">
        <v>7581</v>
      </c>
      <c r="M200" s="14"/>
      <c r="N200" s="14">
        <v>94421</v>
      </c>
      <c r="O200" s="5">
        <f>L200/N200</f>
        <v>8.0289342413234349E-2</v>
      </c>
      <c r="P200" s="13" t="s">
        <v>120</v>
      </c>
    </row>
    <row r="201" spans="1:16" ht="15.75" customHeight="1">
      <c r="A201" s="2" t="s">
        <v>13</v>
      </c>
      <c r="B201" s="2">
        <v>33</v>
      </c>
      <c r="C201" s="2" t="s">
        <v>10</v>
      </c>
      <c r="D201" s="7" t="s">
        <v>115</v>
      </c>
      <c r="E201" s="19" t="s">
        <v>233</v>
      </c>
      <c r="F201" s="89">
        <v>326119</v>
      </c>
      <c r="G201" s="22">
        <v>78528</v>
      </c>
      <c r="H201" s="3" t="s">
        <v>114</v>
      </c>
      <c r="I201" s="3" t="s">
        <v>12</v>
      </c>
      <c r="J201" s="52">
        <v>0.98799999999999999</v>
      </c>
      <c r="K201" s="90"/>
      <c r="L201" s="14">
        <v>8974</v>
      </c>
      <c r="M201" s="14"/>
      <c r="N201" s="14">
        <v>97851</v>
      </c>
      <c r="O201" s="5">
        <f>L201/N201</f>
        <v>9.1710866521548071E-2</v>
      </c>
      <c r="P201" s="13">
        <v>0.55800000000000005</v>
      </c>
    </row>
    <row r="202" spans="1:16" ht="15.75" customHeight="1">
      <c r="A202" s="2" t="s">
        <v>13</v>
      </c>
      <c r="B202" s="2">
        <v>32</v>
      </c>
      <c r="C202" s="2" t="s">
        <v>24</v>
      </c>
      <c r="D202" s="7" t="s">
        <v>54</v>
      </c>
      <c r="E202" s="19" t="s">
        <v>233</v>
      </c>
      <c r="F202" s="89">
        <v>31345</v>
      </c>
      <c r="G202" s="22">
        <v>3282</v>
      </c>
      <c r="H202" s="3" t="s">
        <v>12</v>
      </c>
      <c r="I202" s="3" t="s">
        <v>12</v>
      </c>
      <c r="J202" s="52">
        <v>0.9869</v>
      </c>
      <c r="K202" s="90"/>
      <c r="L202" s="14" t="s">
        <v>257</v>
      </c>
      <c r="M202" s="14"/>
      <c r="N202" s="14">
        <v>61586</v>
      </c>
      <c r="O202" s="3"/>
      <c r="P202" s="13"/>
    </row>
    <row r="203" spans="1:16" ht="15.75" customHeight="1">
      <c r="A203" s="2" t="s">
        <v>19</v>
      </c>
      <c r="B203" s="2">
        <v>106</v>
      </c>
      <c r="C203" s="2" t="s">
        <v>10</v>
      </c>
      <c r="D203" s="7" t="s">
        <v>71</v>
      </c>
      <c r="E203" s="19" t="s">
        <v>233</v>
      </c>
      <c r="F203" s="89">
        <v>21674</v>
      </c>
      <c r="G203" s="22">
        <v>34174</v>
      </c>
      <c r="H203" s="3" t="s">
        <v>12</v>
      </c>
      <c r="I203" s="3" t="s">
        <v>12</v>
      </c>
      <c r="J203" s="52">
        <v>0.99460000000000004</v>
      </c>
      <c r="K203" s="90"/>
      <c r="L203" s="14" t="s">
        <v>257</v>
      </c>
      <c r="M203" s="14"/>
      <c r="N203" s="14">
        <v>36727</v>
      </c>
      <c r="O203" s="3"/>
      <c r="P203" s="13"/>
    </row>
    <row r="204" spans="1:16" ht="15.75" customHeight="1">
      <c r="A204" s="2" t="s">
        <v>19</v>
      </c>
      <c r="B204" s="2">
        <v>104</v>
      </c>
      <c r="C204" s="2" t="s">
        <v>10</v>
      </c>
      <c r="D204" s="7" t="s">
        <v>66</v>
      </c>
      <c r="E204" s="19" t="s">
        <v>233</v>
      </c>
      <c r="F204" s="89">
        <v>24434</v>
      </c>
      <c r="G204" s="22">
        <v>34370</v>
      </c>
      <c r="H204" s="3" t="s">
        <v>12</v>
      </c>
      <c r="I204" s="3" t="s">
        <v>12</v>
      </c>
      <c r="J204" s="52">
        <v>0.99339999999999995</v>
      </c>
      <c r="K204" s="90"/>
      <c r="L204" s="14" t="s">
        <v>257</v>
      </c>
      <c r="M204" s="14"/>
      <c r="N204" s="14">
        <v>35642</v>
      </c>
      <c r="O204" s="3"/>
      <c r="P204" s="13"/>
    </row>
    <row r="205" spans="1:16" ht="15.75" customHeight="1">
      <c r="A205" s="2" t="s">
        <v>19</v>
      </c>
      <c r="B205" s="56">
        <v>56</v>
      </c>
      <c r="C205" s="8" t="s">
        <v>10</v>
      </c>
      <c r="D205" s="4" t="s">
        <v>58</v>
      </c>
      <c r="E205" s="65" t="s">
        <v>233</v>
      </c>
      <c r="F205" s="89">
        <v>29164</v>
      </c>
      <c r="G205" s="23">
        <v>30870</v>
      </c>
      <c r="H205" s="56" t="s">
        <v>12</v>
      </c>
      <c r="I205" s="56" t="s">
        <v>12</v>
      </c>
      <c r="J205" s="93">
        <v>0.99209999999999998</v>
      </c>
      <c r="K205" s="92"/>
      <c r="L205" s="14" t="s">
        <v>257</v>
      </c>
      <c r="M205" s="14"/>
      <c r="N205" s="14">
        <v>24305</v>
      </c>
      <c r="O205" s="94"/>
      <c r="P205" s="13"/>
    </row>
    <row r="206" spans="1:16" ht="15.75" customHeight="1">
      <c r="A206" s="2" t="s">
        <v>19</v>
      </c>
      <c r="B206" s="2">
        <v>103</v>
      </c>
      <c r="C206" s="2" t="s">
        <v>24</v>
      </c>
      <c r="D206" s="7" t="s">
        <v>157</v>
      </c>
      <c r="E206" s="19" t="s">
        <v>233</v>
      </c>
      <c r="F206" s="89">
        <v>19399</v>
      </c>
      <c r="G206" s="22">
        <v>2028</v>
      </c>
      <c r="H206" s="3" t="s">
        <v>114</v>
      </c>
      <c r="I206" s="3" t="s">
        <v>12</v>
      </c>
      <c r="J206" s="52">
        <v>0.99160000000000004</v>
      </c>
      <c r="K206" s="90"/>
      <c r="L206" s="14">
        <v>2035</v>
      </c>
      <c r="M206" s="14"/>
      <c r="N206" s="14">
        <v>22907</v>
      </c>
      <c r="O206" s="5">
        <f>L206/N206</f>
        <v>8.883747326144846E-2</v>
      </c>
      <c r="P206" s="13">
        <v>0.91200000000000003</v>
      </c>
    </row>
    <row r="207" spans="1:16" ht="15.75" customHeight="1">
      <c r="A207" s="2" t="s">
        <v>19</v>
      </c>
      <c r="B207" s="56">
        <v>68</v>
      </c>
      <c r="C207" s="8" t="s">
        <v>10</v>
      </c>
      <c r="D207" s="4" t="s">
        <v>48</v>
      </c>
      <c r="E207" s="65" t="s">
        <v>233</v>
      </c>
      <c r="F207" s="89">
        <v>39839</v>
      </c>
      <c r="G207" s="23">
        <v>29246</v>
      </c>
      <c r="H207" s="56" t="s">
        <v>12</v>
      </c>
      <c r="I207" s="56" t="s">
        <v>12</v>
      </c>
      <c r="J207" s="93">
        <v>0.99119999999999997</v>
      </c>
      <c r="K207" s="92"/>
      <c r="L207" s="14" t="s">
        <v>257</v>
      </c>
      <c r="M207" s="14"/>
      <c r="N207" s="14">
        <v>39398</v>
      </c>
      <c r="O207" s="94"/>
      <c r="P207" s="13"/>
    </row>
    <row r="208" spans="1:16" ht="15.75" customHeight="1">
      <c r="A208" s="2" t="s">
        <v>19</v>
      </c>
      <c r="B208" s="2">
        <v>107</v>
      </c>
      <c r="C208" s="2" t="s">
        <v>10</v>
      </c>
      <c r="D208" s="7" t="s">
        <v>27</v>
      </c>
      <c r="E208" s="19" t="s">
        <v>233</v>
      </c>
      <c r="F208" s="89">
        <v>92187</v>
      </c>
      <c r="G208" s="22">
        <v>30159</v>
      </c>
      <c r="H208" s="3" t="s">
        <v>12</v>
      </c>
      <c r="I208" s="3" t="s">
        <v>12</v>
      </c>
      <c r="J208" s="52">
        <v>0.99070000000000003</v>
      </c>
      <c r="K208" s="90"/>
      <c r="L208" s="14" t="s">
        <v>257</v>
      </c>
      <c r="M208" s="14"/>
      <c r="N208" s="14">
        <v>30111</v>
      </c>
      <c r="O208" s="3"/>
      <c r="P208" s="13"/>
    </row>
    <row r="209" spans="1:16" ht="15.75" customHeight="1">
      <c r="A209" s="2" t="s">
        <v>19</v>
      </c>
      <c r="B209" s="2">
        <v>105</v>
      </c>
      <c r="C209" s="2" t="s">
        <v>10</v>
      </c>
      <c r="D209" s="7" t="s">
        <v>88</v>
      </c>
      <c r="E209" s="19" t="s">
        <v>233</v>
      </c>
      <c r="F209" s="89">
        <v>13299</v>
      </c>
      <c r="G209" s="22">
        <v>23555</v>
      </c>
      <c r="H209" s="3" t="s">
        <v>12</v>
      </c>
      <c r="I209" s="3" t="s">
        <v>12</v>
      </c>
      <c r="J209" s="52">
        <v>0.99029999999999996</v>
      </c>
      <c r="K209" s="90"/>
      <c r="L209" s="14" t="s">
        <v>257</v>
      </c>
      <c r="M209" s="14"/>
      <c r="N209" s="14">
        <v>42773</v>
      </c>
      <c r="O209" s="3"/>
      <c r="P209" s="13"/>
    </row>
    <row r="210" spans="1:16" ht="15.75" customHeight="1">
      <c r="A210" s="2" t="s">
        <v>19</v>
      </c>
      <c r="B210" s="56">
        <v>55</v>
      </c>
      <c r="C210" s="8" t="s">
        <v>24</v>
      </c>
      <c r="D210" s="4" t="s">
        <v>67</v>
      </c>
      <c r="E210" s="65" t="s">
        <v>233</v>
      </c>
      <c r="F210" s="89">
        <v>23849</v>
      </c>
      <c r="G210" s="23">
        <v>1533</v>
      </c>
      <c r="H210" s="56" t="s">
        <v>12</v>
      </c>
      <c r="I210" s="56" t="s">
        <v>12</v>
      </c>
      <c r="J210" s="93">
        <v>0.98229999999999995</v>
      </c>
      <c r="K210" s="92"/>
      <c r="L210" s="14" t="s">
        <v>257</v>
      </c>
      <c r="M210" s="14"/>
      <c r="N210" s="14">
        <v>24993</v>
      </c>
      <c r="O210" s="94"/>
      <c r="P210" s="13"/>
    </row>
    <row r="211" spans="1:16" ht="15.75" customHeight="1">
      <c r="A211" s="2" t="s">
        <v>19</v>
      </c>
      <c r="B211" s="56">
        <v>57</v>
      </c>
      <c r="C211" s="8" t="s">
        <v>24</v>
      </c>
      <c r="D211" s="4" t="s">
        <v>202</v>
      </c>
      <c r="E211" s="65" t="s">
        <v>233</v>
      </c>
      <c r="F211" s="89">
        <v>23870</v>
      </c>
      <c r="G211" s="23">
        <v>1645</v>
      </c>
      <c r="H211" s="56" t="s">
        <v>114</v>
      </c>
      <c r="I211" s="56" t="s">
        <v>114</v>
      </c>
      <c r="J211" s="93">
        <v>0.76729999999999998</v>
      </c>
      <c r="K211" s="92"/>
      <c r="L211" s="14">
        <v>8368</v>
      </c>
      <c r="M211" s="14"/>
      <c r="N211" s="14">
        <v>22708</v>
      </c>
      <c r="O211" s="5">
        <f>L211/N211</f>
        <v>0.36850449180905409</v>
      </c>
      <c r="P211" s="13">
        <v>0.58409999999999995</v>
      </c>
    </row>
    <row r="212" spans="1:16" ht="15.75" customHeight="1">
      <c r="A212" s="2" t="s">
        <v>19</v>
      </c>
      <c r="B212" s="56">
        <v>58</v>
      </c>
      <c r="C212" s="8" t="s">
        <v>10</v>
      </c>
      <c r="D212" s="4" t="s">
        <v>180</v>
      </c>
      <c r="E212" s="65" t="s">
        <v>233</v>
      </c>
      <c r="F212" s="89">
        <v>19464</v>
      </c>
      <c r="G212" s="23">
        <v>25411</v>
      </c>
      <c r="H212" s="56" t="s">
        <v>12</v>
      </c>
      <c r="I212" s="56" t="s">
        <v>114</v>
      </c>
      <c r="J212" s="93">
        <v>0.69720000000000004</v>
      </c>
      <c r="K212" s="92"/>
      <c r="L212" s="14" t="s">
        <v>257</v>
      </c>
      <c r="M212" s="14"/>
      <c r="N212" s="14">
        <v>28893</v>
      </c>
      <c r="O212" s="94"/>
      <c r="P212" s="13"/>
    </row>
    <row r="213" spans="1:16" ht="15.75" customHeight="1">
      <c r="A213" s="2"/>
      <c r="B213" s="56"/>
      <c r="C213" s="8"/>
      <c r="D213" s="4"/>
      <c r="E213" s="65"/>
      <c r="F213" s="89"/>
      <c r="G213" s="23"/>
      <c r="H213" s="56"/>
      <c r="I213" s="56"/>
      <c r="J213" s="93"/>
      <c r="K213" s="92"/>
      <c r="L213" s="14"/>
      <c r="M213" s="14"/>
      <c r="N213" s="14"/>
      <c r="O213" s="94"/>
      <c r="P213" s="13"/>
    </row>
    <row r="214" spans="1:16" ht="15.75" customHeight="1">
      <c r="A214" s="2" t="s">
        <v>13</v>
      </c>
      <c r="B214" s="2">
        <v>46</v>
      </c>
      <c r="C214" s="2" t="s">
        <v>10</v>
      </c>
      <c r="D214" s="7" t="s">
        <v>14</v>
      </c>
      <c r="E214" s="19" t="s">
        <v>252</v>
      </c>
      <c r="F214" s="89">
        <v>210808</v>
      </c>
      <c r="G214" s="22">
        <v>4575</v>
      </c>
      <c r="H214" s="3" t="s">
        <v>12</v>
      </c>
      <c r="I214" s="3" t="s">
        <v>12</v>
      </c>
      <c r="J214" s="52">
        <v>0.98860000000000003</v>
      </c>
      <c r="K214" s="90"/>
      <c r="L214" s="14" t="s">
        <v>257</v>
      </c>
      <c r="M214" s="14"/>
      <c r="N214" s="14">
        <v>104685</v>
      </c>
      <c r="O214" s="3"/>
      <c r="P214" s="13"/>
    </row>
    <row r="215" spans="1:16" ht="15.75" customHeight="1">
      <c r="A215" s="2" t="s">
        <v>13</v>
      </c>
      <c r="B215" s="2">
        <v>45</v>
      </c>
      <c r="C215" s="2" t="s">
        <v>24</v>
      </c>
      <c r="D215" s="4" t="s">
        <v>84</v>
      </c>
      <c r="E215" s="19" t="s">
        <v>252</v>
      </c>
      <c r="F215" s="89">
        <v>14764</v>
      </c>
      <c r="G215" s="22">
        <v>13875</v>
      </c>
      <c r="H215" s="3" t="s">
        <v>12</v>
      </c>
      <c r="I215" s="3" t="s">
        <v>12</v>
      </c>
      <c r="J215" s="52">
        <v>0.98699999999999999</v>
      </c>
      <c r="K215" s="90"/>
      <c r="L215" s="14" t="s">
        <v>257</v>
      </c>
      <c r="M215" s="14"/>
      <c r="N215" s="14">
        <v>70247</v>
      </c>
      <c r="O215" s="3"/>
      <c r="P215" s="13"/>
    </row>
    <row r="216" spans="1:16" ht="15.75" customHeight="1">
      <c r="A216" s="2" t="s">
        <v>19</v>
      </c>
      <c r="B216" s="2">
        <v>122</v>
      </c>
      <c r="C216" s="2" t="s">
        <v>24</v>
      </c>
      <c r="D216" s="4" t="s">
        <v>151</v>
      </c>
      <c r="E216" s="19" t="s">
        <v>252</v>
      </c>
      <c r="F216" s="89">
        <v>29094</v>
      </c>
      <c r="G216" s="22">
        <v>10222</v>
      </c>
      <c r="H216" s="3" t="s">
        <v>114</v>
      </c>
      <c r="I216" s="3" t="s">
        <v>12</v>
      </c>
      <c r="J216" s="52">
        <v>0.99299999999999999</v>
      </c>
      <c r="K216" s="90"/>
      <c r="L216" s="15">
        <v>5720</v>
      </c>
      <c r="M216" s="15"/>
      <c r="N216" s="14">
        <v>27196</v>
      </c>
      <c r="O216" s="5">
        <f>L216/N216</f>
        <v>0.21032504780114722</v>
      </c>
      <c r="P216" s="13" t="s">
        <v>152</v>
      </c>
    </row>
    <row r="217" spans="1:16" ht="15.75" customHeight="1">
      <c r="A217" s="2" t="s">
        <v>19</v>
      </c>
      <c r="B217" s="2">
        <v>120</v>
      </c>
      <c r="C217" s="2" t="s">
        <v>10</v>
      </c>
      <c r="D217" s="4" t="s">
        <v>50</v>
      </c>
      <c r="E217" s="19" t="s">
        <v>252</v>
      </c>
      <c r="F217" s="89">
        <v>38599</v>
      </c>
      <c r="G217" s="22">
        <v>3981</v>
      </c>
      <c r="H217" s="3" t="s">
        <v>12</v>
      </c>
      <c r="I217" s="3" t="s">
        <v>12</v>
      </c>
      <c r="J217" s="1">
        <v>0.98909999999999998</v>
      </c>
      <c r="K217" s="63"/>
      <c r="L217" s="14" t="s">
        <v>257</v>
      </c>
      <c r="M217" s="14"/>
      <c r="N217" s="14">
        <v>25038</v>
      </c>
      <c r="O217" s="3"/>
      <c r="P217" s="13"/>
    </row>
    <row r="218" spans="1:16" ht="15.75" customHeight="1">
      <c r="A218" s="2" t="s">
        <v>19</v>
      </c>
      <c r="B218" s="2">
        <v>118</v>
      </c>
      <c r="C218" s="2" t="s">
        <v>10</v>
      </c>
      <c r="D218" s="4" t="s">
        <v>49</v>
      </c>
      <c r="E218" s="19" t="s">
        <v>252</v>
      </c>
      <c r="F218" s="89">
        <v>39000</v>
      </c>
      <c r="G218" s="22">
        <v>4247</v>
      </c>
      <c r="H218" s="3" t="s">
        <v>12</v>
      </c>
      <c r="I218" s="3" t="s">
        <v>35</v>
      </c>
      <c r="J218" s="1">
        <v>0.86870000000000003</v>
      </c>
      <c r="K218" s="63"/>
      <c r="L218" s="14" t="s">
        <v>257</v>
      </c>
      <c r="M218" s="14"/>
      <c r="N218" s="14">
        <v>53561</v>
      </c>
      <c r="O218" s="3"/>
      <c r="P218" s="13"/>
    </row>
    <row r="219" spans="1:16" ht="15.75" customHeight="1">
      <c r="A219" s="2"/>
      <c r="B219" s="2"/>
      <c r="C219" s="2"/>
      <c r="D219" s="4"/>
      <c r="E219" s="19"/>
      <c r="F219" s="89"/>
      <c r="G219" s="22"/>
      <c r="H219" s="3"/>
      <c r="I219" s="3"/>
      <c r="J219" s="1"/>
      <c r="K219" s="63"/>
      <c r="L219" s="14"/>
      <c r="M219" s="14"/>
      <c r="N219" s="14"/>
      <c r="O219" s="3"/>
      <c r="P219" s="13"/>
    </row>
    <row r="220" spans="1:16" ht="15.75" customHeight="1">
      <c r="A220" s="2" t="s">
        <v>13</v>
      </c>
      <c r="B220" s="2">
        <v>35</v>
      </c>
      <c r="C220" s="2" t="s">
        <v>24</v>
      </c>
      <c r="D220" s="7" t="s">
        <v>28</v>
      </c>
      <c r="E220" s="19" t="s">
        <v>227</v>
      </c>
      <c r="F220" s="89">
        <v>85745</v>
      </c>
      <c r="G220" s="22">
        <v>14577</v>
      </c>
      <c r="H220" s="3" t="s">
        <v>12</v>
      </c>
      <c r="I220" s="3" t="s">
        <v>12</v>
      </c>
      <c r="J220" s="52">
        <v>0.98660000000000003</v>
      </c>
      <c r="K220" s="90"/>
      <c r="L220" s="14" t="s">
        <v>257</v>
      </c>
      <c r="M220" s="14"/>
      <c r="N220" s="14">
        <v>65660</v>
      </c>
      <c r="O220" s="3"/>
      <c r="P220" s="13"/>
    </row>
    <row r="221" spans="1:16" ht="15.75" customHeight="1">
      <c r="A221" s="2" t="s">
        <v>13</v>
      </c>
      <c r="B221" s="2">
        <v>27</v>
      </c>
      <c r="C221" s="2" t="s">
        <v>24</v>
      </c>
      <c r="D221" s="4" t="s">
        <v>45</v>
      </c>
      <c r="E221" s="19" t="s">
        <v>227</v>
      </c>
      <c r="F221" s="89">
        <v>42249</v>
      </c>
      <c r="G221" s="22">
        <v>26489</v>
      </c>
      <c r="H221" s="3" t="s">
        <v>12</v>
      </c>
      <c r="I221" s="3" t="s">
        <v>12</v>
      </c>
      <c r="J221" s="52">
        <v>0.98360000000000003</v>
      </c>
      <c r="K221" s="90"/>
      <c r="L221" s="14" t="s">
        <v>257</v>
      </c>
      <c r="M221" s="14"/>
      <c r="N221" s="14">
        <v>70206</v>
      </c>
      <c r="O221" s="3"/>
      <c r="P221" s="13"/>
    </row>
    <row r="222" spans="1:16" ht="15.75" customHeight="1">
      <c r="A222" s="2" t="s">
        <v>13</v>
      </c>
      <c r="B222" s="2">
        <v>22</v>
      </c>
      <c r="C222" s="2" t="s">
        <v>24</v>
      </c>
      <c r="D222" s="7" t="s">
        <v>160</v>
      </c>
      <c r="E222" s="19" t="s">
        <v>227</v>
      </c>
      <c r="F222" s="89">
        <v>269582</v>
      </c>
      <c r="G222" s="22">
        <v>1337</v>
      </c>
      <c r="H222" s="3" t="s">
        <v>12</v>
      </c>
      <c r="I222" s="3" t="s">
        <v>114</v>
      </c>
      <c r="J222" s="52">
        <v>0.5494</v>
      </c>
      <c r="K222" s="90"/>
      <c r="L222" s="14" t="s">
        <v>257</v>
      </c>
      <c r="M222" s="14"/>
      <c r="N222" s="14">
        <v>92385</v>
      </c>
      <c r="O222" s="3"/>
      <c r="P222" s="13"/>
    </row>
    <row r="223" spans="1:16" ht="15.75" customHeight="1">
      <c r="A223" s="2" t="s">
        <v>19</v>
      </c>
      <c r="B223" s="2">
        <v>50</v>
      </c>
      <c r="C223" s="2" t="s">
        <v>24</v>
      </c>
      <c r="D223" s="4" t="s">
        <v>146</v>
      </c>
      <c r="E223" s="19" t="s">
        <v>227</v>
      </c>
      <c r="F223" s="89">
        <v>39230</v>
      </c>
      <c r="G223" s="22">
        <v>2953</v>
      </c>
      <c r="H223" s="3" t="s">
        <v>114</v>
      </c>
      <c r="I223" s="3" t="s">
        <v>12</v>
      </c>
      <c r="J223" s="1">
        <v>0.99429999999999996</v>
      </c>
      <c r="K223" s="63"/>
      <c r="L223" s="15">
        <v>5215</v>
      </c>
      <c r="M223" s="15"/>
      <c r="N223" s="14">
        <v>25626</v>
      </c>
      <c r="O223" s="5">
        <f>L223/N223</f>
        <v>0.20350425349254664</v>
      </c>
      <c r="P223" s="13" t="s">
        <v>147</v>
      </c>
    </row>
    <row r="224" spans="1:16" ht="15.75" customHeight="1">
      <c r="A224" s="2" t="s">
        <v>19</v>
      </c>
      <c r="B224" s="2">
        <v>65</v>
      </c>
      <c r="C224" s="2" t="s">
        <v>10</v>
      </c>
      <c r="D224" s="4" t="s">
        <v>20</v>
      </c>
      <c r="E224" s="19" t="s">
        <v>227</v>
      </c>
      <c r="F224" s="89">
        <v>135249</v>
      </c>
      <c r="G224" s="22">
        <v>2399</v>
      </c>
      <c r="H224" s="3" t="s">
        <v>12</v>
      </c>
      <c r="I224" s="3" t="s">
        <v>12</v>
      </c>
      <c r="J224" s="52">
        <v>0.99390000000000001</v>
      </c>
      <c r="K224" s="90"/>
      <c r="L224" s="14" t="s">
        <v>257</v>
      </c>
      <c r="M224" s="14"/>
      <c r="N224" s="14">
        <v>26088</v>
      </c>
      <c r="O224" s="3"/>
      <c r="P224" s="13"/>
    </row>
    <row r="225" spans="1:16" ht="15.75" customHeight="1">
      <c r="A225" s="2" t="s">
        <v>19</v>
      </c>
      <c r="B225" s="2">
        <v>80</v>
      </c>
      <c r="C225" s="2" t="s">
        <v>24</v>
      </c>
      <c r="D225" s="7" t="s">
        <v>148</v>
      </c>
      <c r="E225" s="19" t="s">
        <v>227</v>
      </c>
      <c r="F225" s="89">
        <v>38589</v>
      </c>
      <c r="G225" s="22">
        <v>9735</v>
      </c>
      <c r="H225" s="3" t="s">
        <v>114</v>
      </c>
      <c r="I225" s="3" t="s">
        <v>12</v>
      </c>
      <c r="J225" s="52">
        <v>0.98809999999999998</v>
      </c>
      <c r="K225" s="90"/>
      <c r="L225" s="14">
        <v>2823</v>
      </c>
      <c r="M225" s="14"/>
      <c r="N225" s="14">
        <v>29754</v>
      </c>
      <c r="O225" s="5">
        <f>L225/N225</f>
        <v>9.487799959669288E-2</v>
      </c>
      <c r="P225" s="13">
        <v>0.64080000000000004</v>
      </c>
    </row>
    <row r="226" spans="1:16" ht="15.75" customHeight="1">
      <c r="A226" s="2" t="s">
        <v>19</v>
      </c>
      <c r="B226" s="2">
        <v>52</v>
      </c>
      <c r="C226" s="2" t="s">
        <v>24</v>
      </c>
      <c r="D226" s="4" t="s">
        <v>72</v>
      </c>
      <c r="E226" s="19" t="s">
        <v>227</v>
      </c>
      <c r="F226" s="89">
        <v>21061</v>
      </c>
      <c r="G226" s="22">
        <v>27315</v>
      </c>
      <c r="H226" s="3" t="s">
        <v>12</v>
      </c>
      <c r="I226" s="3" t="s">
        <v>12</v>
      </c>
      <c r="J226" s="1">
        <v>0.98509999999999998</v>
      </c>
      <c r="K226" s="63"/>
      <c r="L226" s="14" t="s">
        <v>257</v>
      </c>
      <c r="M226" s="14"/>
      <c r="N226" s="14">
        <v>26668</v>
      </c>
      <c r="O226" s="3"/>
      <c r="P226" s="13"/>
    </row>
    <row r="227" spans="1:16" ht="15.75" customHeight="1">
      <c r="A227" s="2"/>
      <c r="B227" s="2"/>
      <c r="C227" s="2"/>
      <c r="D227" s="4"/>
      <c r="E227" s="19"/>
      <c r="F227" s="89"/>
      <c r="G227" s="22"/>
      <c r="H227" s="3"/>
      <c r="I227" s="3"/>
      <c r="J227" s="1"/>
      <c r="K227" s="63"/>
      <c r="L227" s="14"/>
      <c r="M227" s="14"/>
      <c r="N227" s="14"/>
      <c r="O227" s="3"/>
      <c r="P227" s="13"/>
    </row>
    <row r="228" spans="1:16" ht="15.75" customHeight="1">
      <c r="A228" s="2" t="s">
        <v>13</v>
      </c>
      <c r="B228" s="2">
        <v>16</v>
      </c>
      <c r="C228" s="2" t="s">
        <v>10</v>
      </c>
      <c r="D228" s="4" t="s">
        <v>61</v>
      </c>
      <c r="E228" s="19" t="s">
        <v>221</v>
      </c>
      <c r="F228" s="89">
        <v>26522</v>
      </c>
      <c r="G228" s="22">
        <v>50224</v>
      </c>
      <c r="H228" s="3" t="s">
        <v>12</v>
      </c>
      <c r="I228" s="3" t="s">
        <v>12</v>
      </c>
      <c r="J228" s="52">
        <v>0.98839999999999995</v>
      </c>
      <c r="K228" s="90"/>
      <c r="L228" s="14" t="s">
        <v>257</v>
      </c>
      <c r="M228" s="14"/>
      <c r="N228" s="14">
        <v>90473</v>
      </c>
      <c r="O228" s="5"/>
      <c r="P228" s="13"/>
    </row>
    <row r="229" spans="1:16" ht="15.75" customHeight="1">
      <c r="A229" s="2" t="s">
        <v>13</v>
      </c>
      <c r="B229" s="2">
        <v>27</v>
      </c>
      <c r="C229" s="2" t="s">
        <v>24</v>
      </c>
      <c r="D229" s="4" t="s">
        <v>45</v>
      </c>
      <c r="E229" s="19" t="s">
        <v>221</v>
      </c>
      <c r="F229" s="89">
        <v>42249</v>
      </c>
      <c r="G229" s="22">
        <v>6644</v>
      </c>
      <c r="H229" s="3" t="s">
        <v>12</v>
      </c>
      <c r="I229" s="3" t="s">
        <v>12</v>
      </c>
      <c r="J229" s="52">
        <v>0.98360000000000003</v>
      </c>
      <c r="K229" s="90"/>
      <c r="L229" s="14" t="s">
        <v>257</v>
      </c>
      <c r="M229" s="14"/>
      <c r="N229" s="14">
        <v>70206</v>
      </c>
      <c r="O229" s="3"/>
      <c r="P229" s="13"/>
    </row>
    <row r="230" spans="1:16" ht="15.75" customHeight="1">
      <c r="A230" s="2" t="s">
        <v>19</v>
      </c>
      <c r="B230" s="2">
        <v>65</v>
      </c>
      <c r="C230" s="2" t="s">
        <v>10</v>
      </c>
      <c r="D230" s="4" t="s">
        <v>20</v>
      </c>
      <c r="E230" s="19" t="s">
        <v>221</v>
      </c>
      <c r="F230" s="89">
        <v>135249</v>
      </c>
      <c r="G230" s="22">
        <v>3067</v>
      </c>
      <c r="H230" s="3" t="s">
        <v>12</v>
      </c>
      <c r="I230" s="3" t="s">
        <v>12</v>
      </c>
      <c r="J230" s="52">
        <v>0.99390000000000001</v>
      </c>
      <c r="K230" s="90"/>
      <c r="L230" s="14" t="s">
        <v>257</v>
      </c>
      <c r="M230" s="14"/>
      <c r="N230" s="14">
        <v>26088</v>
      </c>
      <c r="O230" s="3"/>
      <c r="P230" s="13"/>
    </row>
    <row r="231" spans="1:16" ht="15.75" customHeight="1">
      <c r="A231" s="2" t="s">
        <v>19</v>
      </c>
      <c r="B231" s="2">
        <v>44</v>
      </c>
      <c r="C231" s="2" t="s">
        <v>24</v>
      </c>
      <c r="D231" s="4" t="s">
        <v>111</v>
      </c>
      <c r="E231" s="19" t="s">
        <v>221</v>
      </c>
      <c r="F231" s="89">
        <v>4950</v>
      </c>
      <c r="G231" s="22">
        <v>22690</v>
      </c>
      <c r="H231" s="3" t="s">
        <v>12</v>
      </c>
      <c r="I231" s="2" t="s">
        <v>12</v>
      </c>
      <c r="J231" s="52">
        <v>0.98260000000000003</v>
      </c>
      <c r="K231" s="90"/>
      <c r="L231" s="14" t="s">
        <v>257</v>
      </c>
      <c r="M231" s="14"/>
      <c r="N231" s="14">
        <v>26131</v>
      </c>
      <c r="O231" s="3"/>
      <c r="P231" s="13"/>
    </row>
    <row r="232" spans="1:16" ht="15.75" customHeight="1">
      <c r="A232" s="2" t="s">
        <v>19</v>
      </c>
      <c r="B232" s="2">
        <v>45</v>
      </c>
      <c r="C232" s="2" t="s">
        <v>10</v>
      </c>
      <c r="D232" s="4" t="s">
        <v>176</v>
      </c>
      <c r="E232" s="19" t="s">
        <v>221</v>
      </c>
      <c r="F232" s="89">
        <v>28588</v>
      </c>
      <c r="G232" s="22">
        <v>29236</v>
      </c>
      <c r="H232" s="3" t="s">
        <v>12</v>
      </c>
      <c r="I232" s="2" t="s">
        <v>114</v>
      </c>
      <c r="J232" s="1">
        <v>0.65669999999999995</v>
      </c>
      <c r="K232" s="63"/>
      <c r="L232" s="14" t="s">
        <v>257</v>
      </c>
      <c r="M232" s="14"/>
      <c r="N232" s="14">
        <v>37569</v>
      </c>
      <c r="O232" s="3"/>
      <c r="P232" s="13"/>
    </row>
    <row r="233" spans="1:16" ht="15.75" customHeight="1">
      <c r="A233" s="2" t="s">
        <v>19</v>
      </c>
      <c r="B233" s="2">
        <v>53</v>
      </c>
      <c r="C233" s="2" t="s">
        <v>10</v>
      </c>
      <c r="D233" s="4" t="s">
        <v>174</v>
      </c>
      <c r="E233" s="19" t="s">
        <v>221</v>
      </c>
      <c r="F233" s="89">
        <v>36214</v>
      </c>
      <c r="G233" s="22">
        <v>1875</v>
      </c>
      <c r="H233" s="3" t="s">
        <v>12</v>
      </c>
      <c r="I233" s="3" t="s">
        <v>114</v>
      </c>
      <c r="J233" s="52">
        <v>0.61439999999999995</v>
      </c>
      <c r="K233" s="90"/>
      <c r="L233" s="14" t="s">
        <v>257</v>
      </c>
      <c r="M233" s="14"/>
      <c r="N233" s="14">
        <v>25861</v>
      </c>
      <c r="O233" s="3"/>
      <c r="P233" s="13"/>
    </row>
    <row r="234" spans="1:16" ht="15.75" customHeight="1">
      <c r="A234" s="2"/>
      <c r="B234" s="2"/>
      <c r="C234" s="2"/>
      <c r="D234" s="4"/>
      <c r="E234" s="19"/>
      <c r="F234" s="89"/>
      <c r="G234" s="22"/>
      <c r="H234" s="3"/>
      <c r="I234" s="3"/>
      <c r="J234" s="52"/>
      <c r="K234" s="90"/>
      <c r="L234" s="14"/>
      <c r="M234" s="14"/>
      <c r="N234" s="14"/>
      <c r="O234" s="3"/>
      <c r="P234" s="13"/>
    </row>
    <row r="235" spans="1:16" ht="15.75" customHeight="1">
      <c r="A235" s="2" t="s">
        <v>13</v>
      </c>
      <c r="B235" s="2">
        <v>9</v>
      </c>
      <c r="C235" s="2" t="s">
        <v>10</v>
      </c>
      <c r="D235" s="7" t="s">
        <v>52</v>
      </c>
      <c r="E235" s="19" t="s">
        <v>213</v>
      </c>
      <c r="F235" s="89">
        <v>34613</v>
      </c>
      <c r="G235" s="22">
        <v>40134</v>
      </c>
      <c r="H235" s="3" t="s">
        <v>12</v>
      </c>
      <c r="I235" s="3" t="s">
        <v>12</v>
      </c>
      <c r="J235" s="52">
        <v>0.98850000000000005</v>
      </c>
      <c r="K235" s="90"/>
      <c r="L235" s="14" t="s">
        <v>257</v>
      </c>
      <c r="M235" s="14"/>
      <c r="N235" s="14">
        <v>72099</v>
      </c>
      <c r="O235" s="3"/>
      <c r="P235" s="13"/>
    </row>
    <row r="236" spans="1:16" ht="15.75" customHeight="1">
      <c r="A236" s="2" t="s">
        <v>19</v>
      </c>
      <c r="B236" s="2">
        <v>14</v>
      </c>
      <c r="C236" s="2" t="s">
        <v>10</v>
      </c>
      <c r="D236" s="4" t="s">
        <v>82</v>
      </c>
      <c r="E236" s="19" t="s">
        <v>213</v>
      </c>
      <c r="F236" s="89">
        <v>15008</v>
      </c>
      <c r="G236" s="22">
        <v>20830</v>
      </c>
      <c r="H236" s="3" t="s">
        <v>12</v>
      </c>
      <c r="I236" s="2" t="s">
        <v>12</v>
      </c>
      <c r="J236" s="1">
        <v>0.99119999999999997</v>
      </c>
      <c r="K236" s="63"/>
      <c r="L236" s="14" t="s">
        <v>257</v>
      </c>
      <c r="M236" s="14"/>
      <c r="N236" s="14">
        <v>25875</v>
      </c>
      <c r="O236" s="3"/>
      <c r="P236" s="13"/>
    </row>
    <row r="237" spans="1:16" ht="15.75" customHeight="1">
      <c r="A237" s="2" t="s">
        <v>19</v>
      </c>
      <c r="B237" s="2">
        <v>16</v>
      </c>
      <c r="C237" s="2" t="s">
        <v>10</v>
      </c>
      <c r="D237" s="7" t="s">
        <v>169</v>
      </c>
      <c r="E237" s="19" t="s">
        <v>213</v>
      </c>
      <c r="F237" s="89">
        <v>42919</v>
      </c>
      <c r="G237" s="22">
        <v>14541</v>
      </c>
      <c r="H237" s="3" t="s">
        <v>12</v>
      </c>
      <c r="I237" s="2" t="s">
        <v>114</v>
      </c>
      <c r="J237" s="52">
        <v>0.65339999999999998</v>
      </c>
      <c r="K237" s="90"/>
      <c r="L237" s="14" t="s">
        <v>257</v>
      </c>
      <c r="M237" s="14"/>
      <c r="N237" s="14">
        <v>24671</v>
      </c>
      <c r="O237" s="3"/>
      <c r="P237" s="13"/>
    </row>
    <row r="238" spans="1:16" ht="15.75" customHeight="1">
      <c r="A238" s="2" t="s">
        <v>19</v>
      </c>
      <c r="B238" s="2">
        <v>42</v>
      </c>
      <c r="C238" s="2" t="s">
        <v>24</v>
      </c>
      <c r="D238" s="4" t="s">
        <v>172</v>
      </c>
      <c r="E238" s="19" t="s">
        <v>213</v>
      </c>
      <c r="F238" s="89">
        <v>40148</v>
      </c>
      <c r="G238" s="22">
        <v>4763</v>
      </c>
      <c r="H238" s="3" t="s">
        <v>12</v>
      </c>
      <c r="I238" s="2" t="s">
        <v>114</v>
      </c>
      <c r="J238" s="1">
        <v>0.54520000000000002</v>
      </c>
      <c r="K238" s="63"/>
      <c r="L238" s="14" t="s">
        <v>257</v>
      </c>
      <c r="M238" s="14"/>
      <c r="N238" s="14">
        <v>24024</v>
      </c>
      <c r="O238" s="3"/>
      <c r="P238" s="13"/>
    </row>
    <row r="239" spans="1:16" ht="15.75" customHeight="1">
      <c r="A239" s="2"/>
      <c r="B239" s="2"/>
      <c r="C239" s="2"/>
      <c r="D239" s="4"/>
      <c r="E239" s="19"/>
      <c r="F239" s="89"/>
      <c r="G239" s="22"/>
      <c r="H239" s="3"/>
      <c r="I239" s="2"/>
      <c r="J239" s="1"/>
      <c r="K239" s="63"/>
      <c r="L239" s="14"/>
      <c r="M239" s="14"/>
      <c r="N239" s="14"/>
      <c r="O239" s="3"/>
      <c r="P239" s="13"/>
    </row>
    <row r="240" spans="1:16" ht="15.75" customHeight="1">
      <c r="A240" s="2" t="s">
        <v>13</v>
      </c>
      <c r="B240" s="2">
        <v>35</v>
      </c>
      <c r="C240" s="2" t="s">
        <v>24</v>
      </c>
      <c r="D240" s="7" t="s">
        <v>28</v>
      </c>
      <c r="E240" s="19" t="s">
        <v>236</v>
      </c>
      <c r="F240" s="89">
        <v>85745</v>
      </c>
      <c r="G240" s="22">
        <v>5499</v>
      </c>
      <c r="H240" s="3" t="s">
        <v>12</v>
      </c>
      <c r="I240" s="3" t="s">
        <v>12</v>
      </c>
      <c r="J240" s="52">
        <v>0.98660000000000003</v>
      </c>
      <c r="K240" s="90"/>
      <c r="L240" s="14" t="s">
        <v>257</v>
      </c>
      <c r="M240" s="14"/>
      <c r="N240" s="14">
        <v>65660</v>
      </c>
      <c r="O240" s="3"/>
      <c r="P240" s="13"/>
    </row>
    <row r="241" spans="1:16" ht="15.75" customHeight="1">
      <c r="A241" s="2" t="s">
        <v>13</v>
      </c>
      <c r="B241" s="2">
        <v>29</v>
      </c>
      <c r="C241" s="2" t="s">
        <v>24</v>
      </c>
      <c r="D241" s="7" t="s">
        <v>25</v>
      </c>
      <c r="E241" s="19" t="s">
        <v>236</v>
      </c>
      <c r="F241" s="89">
        <v>111651</v>
      </c>
      <c r="G241" s="22">
        <v>6742</v>
      </c>
      <c r="H241" s="3" t="s">
        <v>12</v>
      </c>
      <c r="I241" s="3" t="s">
        <v>12</v>
      </c>
      <c r="J241" s="52">
        <v>0.98089999999999999</v>
      </c>
      <c r="K241" s="90"/>
      <c r="L241" s="14" t="s">
        <v>257</v>
      </c>
      <c r="M241" s="14"/>
      <c r="N241" s="14">
        <v>63192</v>
      </c>
      <c r="O241" s="3"/>
      <c r="P241" s="13"/>
    </row>
    <row r="242" spans="1:16" ht="15.75" customHeight="1">
      <c r="A242" s="2" t="s">
        <v>19</v>
      </c>
      <c r="B242" s="2">
        <v>50</v>
      </c>
      <c r="C242" s="2" t="s">
        <v>24</v>
      </c>
      <c r="D242" s="4" t="s">
        <v>146</v>
      </c>
      <c r="E242" s="19" t="s">
        <v>236</v>
      </c>
      <c r="F242" s="89">
        <v>39230</v>
      </c>
      <c r="G242" s="22">
        <v>12241</v>
      </c>
      <c r="H242" s="3" t="s">
        <v>114</v>
      </c>
      <c r="I242" s="3" t="s">
        <v>12</v>
      </c>
      <c r="J242" s="1">
        <v>0.99429999999999996</v>
      </c>
      <c r="K242" s="63"/>
      <c r="L242" s="15">
        <v>5215</v>
      </c>
      <c r="M242" s="15"/>
      <c r="N242" s="14">
        <v>25626</v>
      </c>
      <c r="O242" s="5">
        <f>L242/N242</f>
        <v>0.20350425349254664</v>
      </c>
      <c r="P242" s="13" t="s">
        <v>147</v>
      </c>
    </row>
    <row r="243" spans="1:16" ht="15.75" customHeight="1">
      <c r="A243" s="2"/>
      <c r="B243" s="2"/>
      <c r="C243" s="2"/>
      <c r="D243" s="4"/>
      <c r="E243" s="19"/>
      <c r="F243" s="89"/>
      <c r="G243" s="22"/>
      <c r="H243" s="3"/>
      <c r="I243" s="3"/>
      <c r="J243" s="1"/>
      <c r="K243" s="63"/>
      <c r="L243" s="15"/>
      <c r="M243" s="15"/>
      <c r="N243" s="14"/>
      <c r="O243" s="5"/>
      <c r="P243" s="13"/>
    </row>
    <row r="244" spans="1:16" ht="15.75" customHeight="1">
      <c r="A244" s="2" t="s">
        <v>13</v>
      </c>
      <c r="B244" s="2">
        <v>18</v>
      </c>
      <c r="C244" s="2" t="s">
        <v>10</v>
      </c>
      <c r="D244" s="4" t="s">
        <v>40</v>
      </c>
      <c r="E244" s="19" t="s">
        <v>224</v>
      </c>
      <c r="F244" s="89">
        <v>48784</v>
      </c>
      <c r="G244" s="22">
        <v>48545</v>
      </c>
      <c r="H244" s="3" t="s">
        <v>12</v>
      </c>
      <c r="I244" s="3" t="s">
        <v>12</v>
      </c>
      <c r="J244" s="52">
        <v>0.9909</v>
      </c>
      <c r="K244" s="90"/>
      <c r="L244" s="14" t="s">
        <v>257</v>
      </c>
      <c r="M244" s="14"/>
      <c r="N244" s="14">
        <v>72499</v>
      </c>
      <c r="O244" s="5"/>
      <c r="P244" s="13"/>
    </row>
    <row r="245" spans="1:16" ht="15.75" customHeight="1">
      <c r="A245" s="2" t="s">
        <v>13</v>
      </c>
      <c r="B245" s="2">
        <v>25</v>
      </c>
      <c r="C245" s="2" t="s">
        <v>10</v>
      </c>
      <c r="D245" s="7" t="s">
        <v>125</v>
      </c>
      <c r="E245" s="19" t="s">
        <v>224</v>
      </c>
      <c r="F245" s="89">
        <v>207298</v>
      </c>
      <c r="G245" s="22">
        <v>17899</v>
      </c>
      <c r="H245" s="3" t="s">
        <v>114</v>
      </c>
      <c r="I245" s="3" t="s">
        <v>12</v>
      </c>
      <c r="J245" s="52">
        <v>0.9899</v>
      </c>
      <c r="K245" s="90"/>
      <c r="L245" s="14">
        <v>9510</v>
      </c>
      <c r="M245" s="14"/>
      <c r="N245" s="14">
        <v>74999</v>
      </c>
      <c r="O245" s="5">
        <f>L245/N245</f>
        <v>0.12680169068920918</v>
      </c>
      <c r="P245" s="13">
        <v>0.58850000000000002</v>
      </c>
    </row>
    <row r="246" spans="1:16" ht="15.75" customHeight="1">
      <c r="A246" s="2" t="s">
        <v>13</v>
      </c>
      <c r="B246" s="2">
        <v>23</v>
      </c>
      <c r="C246" s="2" t="s">
        <v>10</v>
      </c>
      <c r="D246" s="4" t="s">
        <v>124</v>
      </c>
      <c r="E246" s="19" t="s">
        <v>224</v>
      </c>
      <c r="F246" s="89">
        <v>212243</v>
      </c>
      <c r="G246" s="22">
        <v>61446</v>
      </c>
      <c r="H246" s="3" t="s">
        <v>114</v>
      </c>
      <c r="I246" s="3" t="s">
        <v>12</v>
      </c>
      <c r="J246" s="52">
        <v>0.98619999999999997</v>
      </c>
      <c r="K246" s="90"/>
      <c r="L246" s="14">
        <v>7087</v>
      </c>
      <c r="M246" s="14"/>
      <c r="N246" s="14">
        <v>83921</v>
      </c>
      <c r="O246" s="5">
        <f>L246/N246</f>
        <v>8.4448469393834671E-2</v>
      </c>
      <c r="P246" s="13">
        <v>0.61890000000000001</v>
      </c>
    </row>
    <row r="247" spans="1:16" ht="15.75" customHeight="1">
      <c r="A247" s="2" t="s">
        <v>13</v>
      </c>
      <c r="B247" s="2">
        <v>20</v>
      </c>
      <c r="C247" s="2" t="s">
        <v>10</v>
      </c>
      <c r="D247" s="7" t="s">
        <v>16</v>
      </c>
      <c r="E247" s="19" t="s">
        <v>224</v>
      </c>
      <c r="F247" s="89">
        <v>199446</v>
      </c>
      <c r="G247" s="22">
        <v>17459</v>
      </c>
      <c r="H247" s="3" t="s">
        <v>12</v>
      </c>
      <c r="I247" s="3" t="s">
        <v>117</v>
      </c>
      <c r="J247" s="52">
        <v>0.745</v>
      </c>
      <c r="K247" s="90"/>
      <c r="L247" s="14" t="s">
        <v>257</v>
      </c>
      <c r="M247" s="14"/>
      <c r="N247" s="14">
        <v>81867</v>
      </c>
      <c r="O247" s="3"/>
      <c r="P247" s="13"/>
    </row>
    <row r="248" spans="1:16" ht="15.75" customHeight="1">
      <c r="A248" s="2" t="s">
        <v>13</v>
      </c>
      <c r="B248" s="2">
        <v>26</v>
      </c>
      <c r="C248" s="2" t="s">
        <v>24</v>
      </c>
      <c r="D248" s="7" t="s">
        <v>161</v>
      </c>
      <c r="E248" s="19" t="s">
        <v>224</v>
      </c>
      <c r="F248" s="89">
        <v>244232</v>
      </c>
      <c r="G248" s="22">
        <v>35968</v>
      </c>
      <c r="H248" s="3" t="s">
        <v>12</v>
      </c>
      <c r="I248" s="3" t="s">
        <v>114</v>
      </c>
      <c r="J248" s="52">
        <v>0.58430000000000004</v>
      </c>
      <c r="K248" s="90"/>
      <c r="L248" s="14" t="s">
        <v>257</v>
      </c>
      <c r="M248" s="14"/>
      <c r="N248" s="14">
        <v>70159</v>
      </c>
      <c r="O248" s="3"/>
      <c r="P248" s="13"/>
    </row>
    <row r="249" spans="1:16" ht="15.75" customHeight="1">
      <c r="A249" s="2" t="s">
        <v>19</v>
      </c>
      <c r="B249" s="2">
        <v>88</v>
      </c>
      <c r="C249" s="2" t="s">
        <v>10</v>
      </c>
      <c r="D249" s="4" t="s">
        <v>153</v>
      </c>
      <c r="E249" s="19" t="s">
        <v>224</v>
      </c>
      <c r="F249" s="89">
        <v>25799</v>
      </c>
      <c r="G249" s="22">
        <v>24822</v>
      </c>
      <c r="H249" s="3" t="s">
        <v>114</v>
      </c>
      <c r="I249" s="3" t="s">
        <v>12</v>
      </c>
      <c r="J249" s="1">
        <v>0.99160000000000004</v>
      </c>
      <c r="K249" s="63"/>
      <c r="L249" s="14">
        <v>2905</v>
      </c>
      <c r="M249" s="14"/>
      <c r="N249" s="14">
        <v>29359</v>
      </c>
      <c r="O249" s="5">
        <f>L249/N249</f>
        <v>9.8947511836234209E-2</v>
      </c>
      <c r="P249" s="13">
        <v>0.71289999999999998</v>
      </c>
    </row>
    <row r="250" spans="1:16" ht="15.75" customHeight="1">
      <c r="A250" s="2" t="s">
        <v>19</v>
      </c>
      <c r="B250" s="2">
        <v>87</v>
      </c>
      <c r="C250" s="2" t="s">
        <v>10</v>
      </c>
      <c r="D250" s="4" t="s">
        <v>38</v>
      </c>
      <c r="E250" s="19" t="s">
        <v>224</v>
      </c>
      <c r="F250" s="89">
        <v>52344</v>
      </c>
      <c r="G250" s="22">
        <v>30978</v>
      </c>
      <c r="H250" s="3" t="s">
        <v>12</v>
      </c>
      <c r="I250" s="3" t="s">
        <v>12</v>
      </c>
      <c r="J250" s="1">
        <v>0.9909</v>
      </c>
      <c r="K250" s="63"/>
      <c r="L250" s="14" t="s">
        <v>257</v>
      </c>
      <c r="M250" s="14"/>
      <c r="N250" s="14">
        <v>35185</v>
      </c>
      <c r="O250" s="3"/>
      <c r="P250" s="13"/>
    </row>
    <row r="251" spans="1:16" ht="15.75" customHeight="1">
      <c r="A251" s="2" t="s">
        <v>19</v>
      </c>
      <c r="B251" s="2">
        <v>93</v>
      </c>
      <c r="C251" s="2" t="s">
        <v>24</v>
      </c>
      <c r="D251" s="4" t="s">
        <v>60</v>
      </c>
      <c r="E251" s="19" t="s">
        <v>224</v>
      </c>
      <c r="F251" s="89">
        <v>26725</v>
      </c>
      <c r="G251" s="22">
        <v>6194</v>
      </c>
      <c r="H251" s="3" t="s">
        <v>12</v>
      </c>
      <c r="I251" s="2" t="s">
        <v>12</v>
      </c>
      <c r="J251" s="1">
        <v>0.98970000000000002</v>
      </c>
      <c r="K251" s="63"/>
      <c r="L251" s="14" t="s">
        <v>257</v>
      </c>
      <c r="M251" s="14"/>
      <c r="N251" s="14">
        <v>25030</v>
      </c>
      <c r="O251" s="3"/>
      <c r="P251" s="13"/>
    </row>
    <row r="252" spans="1:16" ht="15.75" customHeight="1">
      <c r="A252" s="2" t="s">
        <v>19</v>
      </c>
      <c r="B252" s="2">
        <v>85</v>
      </c>
      <c r="C252" s="2" t="s">
        <v>10</v>
      </c>
      <c r="D252" s="4" t="s">
        <v>134</v>
      </c>
      <c r="E252" s="19" t="s">
        <v>224</v>
      </c>
      <c r="F252" s="89">
        <v>126259</v>
      </c>
      <c r="G252" s="22">
        <v>30935</v>
      </c>
      <c r="H252" s="3" t="s">
        <v>114</v>
      </c>
      <c r="I252" s="2" t="s">
        <v>12</v>
      </c>
      <c r="J252" s="1">
        <v>0.98750000000000004</v>
      </c>
      <c r="K252" s="63"/>
      <c r="L252" s="14">
        <v>3776</v>
      </c>
      <c r="M252" s="14"/>
      <c r="N252" s="14">
        <v>26924</v>
      </c>
      <c r="O252" s="5">
        <f t="shared" ref="O252:O257" si="0">L252/N252</f>
        <v>0.14024662011588174</v>
      </c>
      <c r="P252" s="13">
        <v>0.62129999999999996</v>
      </c>
    </row>
    <row r="253" spans="1:16" ht="15.75" customHeight="1">
      <c r="A253" s="2" t="s">
        <v>19</v>
      </c>
      <c r="B253" s="2">
        <v>69</v>
      </c>
      <c r="C253" s="2" t="s">
        <v>10</v>
      </c>
      <c r="D253" s="4" t="s">
        <v>143</v>
      </c>
      <c r="E253" s="19" t="s">
        <v>224</v>
      </c>
      <c r="F253" s="89">
        <v>68730</v>
      </c>
      <c r="G253" s="22">
        <v>28662</v>
      </c>
      <c r="H253" s="3" t="s">
        <v>114</v>
      </c>
      <c r="I253" s="2" t="s">
        <v>12</v>
      </c>
      <c r="J253" s="1">
        <v>0.98329999999999995</v>
      </c>
      <c r="K253" s="63"/>
      <c r="L253" s="15">
        <v>3471</v>
      </c>
      <c r="M253" s="15"/>
      <c r="N253" s="14">
        <v>32021</v>
      </c>
      <c r="O253" s="5">
        <f t="shared" si="0"/>
        <v>0.10839761406576934</v>
      </c>
      <c r="P253" s="13">
        <v>0.62229999999999996</v>
      </c>
    </row>
    <row r="254" spans="1:16" ht="15.75" customHeight="1">
      <c r="A254" s="2" t="s">
        <v>19</v>
      </c>
      <c r="B254" s="2">
        <v>71</v>
      </c>
      <c r="C254" s="2" t="s">
        <v>10</v>
      </c>
      <c r="D254" s="4" t="s">
        <v>139</v>
      </c>
      <c r="E254" s="19" t="s">
        <v>224</v>
      </c>
      <c r="F254" s="89">
        <v>85414</v>
      </c>
      <c r="G254" s="22">
        <v>1400</v>
      </c>
      <c r="H254" s="3" t="s">
        <v>114</v>
      </c>
      <c r="I254" s="2" t="s">
        <v>12</v>
      </c>
      <c r="J254" s="52">
        <v>0.98140000000000005</v>
      </c>
      <c r="K254" s="90"/>
      <c r="L254" s="15">
        <v>2262</v>
      </c>
      <c r="M254" s="15"/>
      <c r="N254" s="14">
        <v>33357</v>
      </c>
      <c r="O254" s="5">
        <f t="shared" si="0"/>
        <v>6.7811853583955389E-2</v>
      </c>
      <c r="P254" s="13">
        <v>0.84389999999999998</v>
      </c>
    </row>
    <row r="255" spans="1:16" ht="15.75" customHeight="1">
      <c r="A255" s="2" t="s">
        <v>19</v>
      </c>
      <c r="B255" s="2">
        <v>96</v>
      </c>
      <c r="C255" s="2" t="s">
        <v>10</v>
      </c>
      <c r="D255" s="4" t="s">
        <v>198</v>
      </c>
      <c r="E255" s="19" t="s">
        <v>224</v>
      </c>
      <c r="F255" s="89">
        <v>30860</v>
      </c>
      <c r="G255" s="22">
        <v>21193</v>
      </c>
      <c r="H255" s="3" t="s">
        <v>114</v>
      </c>
      <c r="I255" s="3" t="s">
        <v>114</v>
      </c>
      <c r="J255" s="52">
        <v>0.75649999999999995</v>
      </c>
      <c r="K255" s="90"/>
      <c r="L255" s="15">
        <v>1733</v>
      </c>
      <c r="M255" s="15"/>
      <c r="N255" s="14">
        <v>29887</v>
      </c>
      <c r="O255" s="5">
        <f t="shared" si="0"/>
        <v>5.7985077123833106E-2</v>
      </c>
      <c r="P255" s="13">
        <v>0.71089999999999998</v>
      </c>
    </row>
    <row r="256" spans="1:16" ht="15.75" customHeight="1">
      <c r="A256" s="2" t="s">
        <v>19</v>
      </c>
      <c r="B256" s="2">
        <v>39</v>
      </c>
      <c r="C256" s="2" t="s">
        <v>10</v>
      </c>
      <c r="D256" s="4" t="s">
        <v>190</v>
      </c>
      <c r="E256" s="19" t="s">
        <v>224</v>
      </c>
      <c r="F256" s="89">
        <v>60400</v>
      </c>
      <c r="G256" s="22">
        <v>13159</v>
      </c>
      <c r="H256" s="3" t="s">
        <v>114</v>
      </c>
      <c r="I256" s="2" t="s">
        <v>114</v>
      </c>
      <c r="J256" s="1">
        <v>0.72489999999999999</v>
      </c>
      <c r="K256" s="63"/>
      <c r="L256" s="15">
        <v>4774</v>
      </c>
      <c r="M256" s="15"/>
      <c r="N256" s="14">
        <v>26547</v>
      </c>
      <c r="O256" s="5">
        <f t="shared" si="0"/>
        <v>0.17983199608241987</v>
      </c>
      <c r="P256" s="13">
        <v>0.56830000000000003</v>
      </c>
    </row>
    <row r="257" spans="1:16" ht="15.75" customHeight="1">
      <c r="A257" s="2" t="s">
        <v>19</v>
      </c>
      <c r="B257" s="2">
        <v>89</v>
      </c>
      <c r="C257" s="2" t="s">
        <v>10</v>
      </c>
      <c r="D257" s="4" t="s">
        <v>194</v>
      </c>
      <c r="E257" s="19" t="s">
        <v>224</v>
      </c>
      <c r="F257" s="89">
        <v>45002</v>
      </c>
      <c r="G257" s="22">
        <v>23974</v>
      </c>
      <c r="H257" s="3" t="s">
        <v>114</v>
      </c>
      <c r="I257" s="3" t="s">
        <v>114</v>
      </c>
      <c r="J257" s="1">
        <v>0.622</v>
      </c>
      <c r="K257" s="63"/>
      <c r="L257" s="14">
        <v>2889</v>
      </c>
      <c r="M257" s="14"/>
      <c r="N257" s="14">
        <v>27369</v>
      </c>
      <c r="O257" s="5">
        <f t="shared" si="0"/>
        <v>0.10555738243998684</v>
      </c>
      <c r="P257" s="13" t="s">
        <v>195</v>
      </c>
    </row>
    <row r="258" spans="1:16" ht="15.75" customHeight="1">
      <c r="A258" s="2"/>
      <c r="B258" s="2"/>
      <c r="C258" s="2"/>
      <c r="D258" s="4"/>
      <c r="E258" s="19"/>
      <c r="F258" s="89"/>
      <c r="G258" s="22"/>
      <c r="H258" s="3"/>
      <c r="I258" s="3"/>
      <c r="J258" s="1"/>
      <c r="K258" s="63"/>
      <c r="L258" s="14"/>
      <c r="M258" s="14"/>
      <c r="N258" s="14"/>
      <c r="O258" s="5"/>
      <c r="P258" s="13"/>
    </row>
    <row r="259" spans="1:16" ht="15.75" customHeight="1">
      <c r="A259" s="2" t="s">
        <v>13</v>
      </c>
      <c r="B259" s="2">
        <v>28</v>
      </c>
      <c r="C259" s="2" t="s">
        <v>10</v>
      </c>
      <c r="D259" s="7" t="s">
        <v>21</v>
      </c>
      <c r="E259" s="19" t="s">
        <v>234</v>
      </c>
      <c r="F259" s="89">
        <v>126659</v>
      </c>
      <c r="G259" s="22">
        <v>3</v>
      </c>
      <c r="H259" s="3" t="s">
        <v>12</v>
      </c>
      <c r="I259" s="3" t="s">
        <v>12</v>
      </c>
      <c r="J259" s="52">
        <v>0.99319999999999997</v>
      </c>
      <c r="K259" s="90"/>
      <c r="L259" s="14" t="s">
        <v>257</v>
      </c>
      <c r="M259" s="14"/>
      <c r="N259" s="14">
        <v>76641</v>
      </c>
      <c r="O259" s="3"/>
      <c r="P259" s="13"/>
    </row>
    <row r="260" spans="1:16" ht="15.75" customHeight="1">
      <c r="A260" s="2" t="s">
        <v>13</v>
      </c>
      <c r="B260" s="2">
        <v>30</v>
      </c>
      <c r="C260" s="2" t="s">
        <v>24</v>
      </c>
      <c r="D260" s="7" t="s">
        <v>128</v>
      </c>
      <c r="E260" s="19" t="s">
        <v>234</v>
      </c>
      <c r="F260" s="89">
        <v>172816</v>
      </c>
      <c r="G260" s="22">
        <v>22476</v>
      </c>
      <c r="H260" s="3" t="s">
        <v>114</v>
      </c>
      <c r="I260" s="3" t="s">
        <v>12</v>
      </c>
      <c r="J260" s="52">
        <v>0.99250000000000005</v>
      </c>
      <c r="K260" s="90"/>
      <c r="L260" s="14">
        <v>16400</v>
      </c>
      <c r="M260" s="14"/>
      <c r="N260" s="14">
        <v>67525</v>
      </c>
      <c r="O260" s="5">
        <f>L260/N260</f>
        <v>0.24287300999629766</v>
      </c>
      <c r="P260" s="13">
        <v>0.79520000000000002</v>
      </c>
    </row>
    <row r="261" spans="1:16" ht="15.75" customHeight="1">
      <c r="A261" s="2" t="s">
        <v>19</v>
      </c>
      <c r="B261" s="2">
        <v>61</v>
      </c>
      <c r="C261" s="2" t="s">
        <v>24</v>
      </c>
      <c r="D261" s="4" t="s">
        <v>81</v>
      </c>
      <c r="E261" s="19" t="s">
        <v>234</v>
      </c>
      <c r="F261" s="89">
        <v>15249</v>
      </c>
      <c r="G261" s="22">
        <v>1482</v>
      </c>
      <c r="H261" s="3" t="s">
        <v>12</v>
      </c>
      <c r="I261" s="2" t="s">
        <v>12</v>
      </c>
      <c r="J261" s="52">
        <v>0.99070000000000003</v>
      </c>
      <c r="K261" s="90"/>
      <c r="L261" s="14" t="s">
        <v>257</v>
      </c>
      <c r="M261" s="14"/>
      <c r="N261" s="14">
        <v>24863</v>
      </c>
      <c r="O261" s="3"/>
      <c r="P261" s="13"/>
    </row>
    <row r="262" spans="1:16" ht="15.75" customHeight="1">
      <c r="A262" s="2" t="s">
        <v>19</v>
      </c>
      <c r="B262" s="56">
        <v>57</v>
      </c>
      <c r="C262" s="8" t="s">
        <v>24</v>
      </c>
      <c r="D262" s="4" t="s">
        <v>202</v>
      </c>
      <c r="E262" s="65" t="s">
        <v>234</v>
      </c>
      <c r="F262" s="89">
        <v>23870</v>
      </c>
      <c r="G262" s="23">
        <v>20997</v>
      </c>
      <c r="H262" s="56" t="s">
        <v>114</v>
      </c>
      <c r="I262" s="56" t="s">
        <v>114</v>
      </c>
      <c r="J262" s="93">
        <v>0.76729999999999998</v>
      </c>
      <c r="K262" s="92"/>
      <c r="L262" s="14">
        <v>8368</v>
      </c>
      <c r="M262" s="14"/>
      <c r="N262" s="14">
        <v>22708</v>
      </c>
      <c r="O262" s="5">
        <f>L262/N262</f>
        <v>0.36850449180905409</v>
      </c>
      <c r="P262" s="13">
        <v>0.58409999999999995</v>
      </c>
    </row>
    <row r="263" spans="1:16" ht="15.75" customHeight="1">
      <c r="A263" s="2"/>
      <c r="B263" s="56"/>
      <c r="C263" s="8"/>
      <c r="D263" s="4"/>
      <c r="E263" s="65"/>
      <c r="F263" s="89"/>
      <c r="G263" s="23"/>
      <c r="H263" s="56"/>
      <c r="I263" s="56"/>
      <c r="J263" s="93"/>
      <c r="K263" s="92"/>
      <c r="L263" s="14"/>
      <c r="M263" s="14"/>
      <c r="N263" s="14"/>
      <c r="O263" s="5"/>
      <c r="P263" s="13"/>
    </row>
    <row r="264" spans="1:16" ht="15.75" customHeight="1">
      <c r="A264" s="2" t="s">
        <v>13</v>
      </c>
      <c r="B264" s="2">
        <v>30</v>
      </c>
      <c r="C264" s="2" t="s">
        <v>24</v>
      </c>
      <c r="D264" s="7" t="s">
        <v>128</v>
      </c>
      <c r="E264" s="19" t="s">
        <v>237</v>
      </c>
      <c r="F264" s="89">
        <v>172816</v>
      </c>
      <c r="G264" s="22">
        <v>2108</v>
      </c>
      <c r="H264" s="3" t="s">
        <v>114</v>
      </c>
      <c r="I264" s="3" t="s">
        <v>12</v>
      </c>
      <c r="J264" s="52">
        <v>0.99250000000000005</v>
      </c>
      <c r="K264" s="90"/>
      <c r="L264" s="14">
        <v>16400</v>
      </c>
      <c r="M264" s="14"/>
      <c r="N264" s="14">
        <v>67525</v>
      </c>
      <c r="O264" s="5">
        <f>L264/N264</f>
        <v>0.24287300999629766</v>
      </c>
      <c r="P264" s="13">
        <v>0.79520000000000002</v>
      </c>
    </row>
    <row r="265" spans="1:16" ht="15.75" customHeight="1">
      <c r="A265" s="2" t="s">
        <v>13</v>
      </c>
      <c r="B265" s="2">
        <v>29</v>
      </c>
      <c r="C265" s="2" t="s">
        <v>24</v>
      </c>
      <c r="D265" s="7" t="s">
        <v>25</v>
      </c>
      <c r="E265" s="19" t="s">
        <v>237</v>
      </c>
      <c r="F265" s="89">
        <v>111651</v>
      </c>
      <c r="G265" s="22">
        <v>16082</v>
      </c>
      <c r="H265" s="3" t="s">
        <v>12</v>
      </c>
      <c r="I265" s="3" t="s">
        <v>12</v>
      </c>
      <c r="J265" s="52">
        <v>0.98089999999999999</v>
      </c>
      <c r="K265" s="90"/>
      <c r="L265" s="14" t="s">
        <v>257</v>
      </c>
      <c r="M265" s="14"/>
      <c r="N265" s="14">
        <v>63192</v>
      </c>
      <c r="O265" s="3"/>
      <c r="P265" s="13"/>
    </row>
    <row r="266" spans="1:16" ht="15.75" customHeight="1">
      <c r="A266" s="2" t="s">
        <v>19</v>
      </c>
      <c r="B266" s="56">
        <v>55</v>
      </c>
      <c r="C266" s="8" t="s">
        <v>24</v>
      </c>
      <c r="D266" s="4" t="s">
        <v>67</v>
      </c>
      <c r="E266" s="65" t="s">
        <v>237</v>
      </c>
      <c r="F266" s="89">
        <v>23849</v>
      </c>
      <c r="G266" s="23">
        <v>2016</v>
      </c>
      <c r="H266" s="56" t="s">
        <v>12</v>
      </c>
      <c r="I266" s="56" t="s">
        <v>12</v>
      </c>
      <c r="J266" s="93">
        <v>0.98229999999999995</v>
      </c>
      <c r="K266" s="92"/>
      <c r="L266" s="14" t="s">
        <v>257</v>
      </c>
      <c r="M266" s="14"/>
      <c r="N266" s="14">
        <v>24993</v>
      </c>
      <c r="O266" s="94"/>
      <c r="P266" s="13"/>
    </row>
    <row r="267" spans="1:16" ht="15.75" customHeight="1">
      <c r="A267" s="2" t="s">
        <v>19</v>
      </c>
      <c r="B267" s="2">
        <v>54</v>
      </c>
      <c r="C267" s="2" t="s">
        <v>24</v>
      </c>
      <c r="D267" s="4" t="s">
        <v>170</v>
      </c>
      <c r="E267" s="19" t="s">
        <v>237</v>
      </c>
      <c r="F267" s="89">
        <v>41427</v>
      </c>
      <c r="G267" s="22">
        <v>16894</v>
      </c>
      <c r="H267" s="3" t="s">
        <v>12</v>
      </c>
      <c r="I267" s="2" t="s">
        <v>114</v>
      </c>
      <c r="J267" s="1">
        <v>0.65869999999999995</v>
      </c>
      <c r="K267" s="63"/>
      <c r="L267" s="14" t="s">
        <v>257</v>
      </c>
      <c r="M267" s="14"/>
      <c r="N267" s="14">
        <v>25073</v>
      </c>
      <c r="O267" s="3"/>
      <c r="P267" s="13"/>
    </row>
    <row r="268" spans="1:16" ht="15.75" customHeight="1">
      <c r="A268" s="2"/>
      <c r="B268" s="2"/>
      <c r="C268" s="2"/>
      <c r="D268" s="4"/>
      <c r="E268" s="19"/>
      <c r="F268" s="89"/>
      <c r="G268" s="22"/>
      <c r="H268" s="3"/>
      <c r="I268" s="2"/>
      <c r="J268" s="1"/>
      <c r="K268" s="63"/>
      <c r="L268" s="14"/>
      <c r="M268" s="14"/>
      <c r="N268" s="14"/>
      <c r="O268" s="3"/>
      <c r="P268" s="13"/>
    </row>
    <row r="269" spans="1:16" ht="15.75" customHeight="1">
      <c r="A269" s="2" t="s">
        <v>13</v>
      </c>
      <c r="B269" s="2">
        <v>25</v>
      </c>
      <c r="C269" s="2" t="s">
        <v>10</v>
      </c>
      <c r="D269" s="7" t="s">
        <v>125</v>
      </c>
      <c r="E269" s="19" t="s">
        <v>216</v>
      </c>
      <c r="F269" s="89">
        <v>207298</v>
      </c>
      <c r="G269" s="22">
        <v>4815</v>
      </c>
      <c r="H269" s="3" t="s">
        <v>114</v>
      </c>
      <c r="I269" s="3" t="s">
        <v>12</v>
      </c>
      <c r="J269" s="52">
        <v>0.9899</v>
      </c>
      <c r="K269" s="90"/>
      <c r="L269" s="14">
        <v>9510</v>
      </c>
      <c r="M269" s="14"/>
      <c r="N269" s="14">
        <v>74999</v>
      </c>
      <c r="O269" s="5">
        <f>L269/N269</f>
        <v>0.12680169068920918</v>
      </c>
      <c r="P269" s="13">
        <v>0.58850000000000002</v>
      </c>
    </row>
    <row r="270" spans="1:16" ht="15.75" customHeight="1">
      <c r="A270" s="2" t="s">
        <v>13</v>
      </c>
      <c r="B270" s="2">
        <v>10</v>
      </c>
      <c r="C270" s="2" t="s">
        <v>24</v>
      </c>
      <c r="D270" s="4" t="s">
        <v>166</v>
      </c>
      <c r="E270" s="19" t="s">
        <v>216</v>
      </c>
      <c r="F270" s="89">
        <v>75583</v>
      </c>
      <c r="G270" s="22">
        <v>2397</v>
      </c>
      <c r="H270" s="3" t="s">
        <v>12</v>
      </c>
      <c r="I270" s="3" t="s">
        <v>114</v>
      </c>
      <c r="J270" s="52">
        <v>0.51290000000000002</v>
      </c>
      <c r="K270" s="90"/>
      <c r="L270" s="14" t="s">
        <v>257</v>
      </c>
      <c r="M270" s="14"/>
      <c r="N270" s="14">
        <v>64809</v>
      </c>
      <c r="O270" s="3"/>
      <c r="P270" s="13"/>
    </row>
    <row r="271" spans="1:16" ht="15.75" customHeight="1">
      <c r="A271" s="2" t="s">
        <v>19</v>
      </c>
      <c r="B271" s="2">
        <v>12</v>
      </c>
      <c r="C271" s="2" t="s">
        <v>24</v>
      </c>
      <c r="D271" s="4" t="s">
        <v>178</v>
      </c>
      <c r="E271" s="19" t="s">
        <v>216</v>
      </c>
      <c r="F271" s="89">
        <v>26894</v>
      </c>
      <c r="G271" s="22">
        <v>7212</v>
      </c>
      <c r="H271" s="3" t="s">
        <v>12</v>
      </c>
      <c r="I271" s="2" t="s">
        <v>114</v>
      </c>
      <c r="J271" s="52">
        <v>0.58309999999999995</v>
      </c>
      <c r="K271" s="90"/>
      <c r="L271" s="14" t="s">
        <v>257</v>
      </c>
      <c r="M271" s="14"/>
      <c r="N271" s="14">
        <v>24510</v>
      </c>
      <c r="O271" s="3"/>
      <c r="P271" s="13"/>
    </row>
    <row r="272" spans="1:16" ht="15.75" customHeight="1">
      <c r="A272" s="2"/>
      <c r="B272" s="2"/>
      <c r="C272" s="2"/>
      <c r="D272" s="4"/>
      <c r="E272" s="19"/>
      <c r="F272" s="89"/>
      <c r="G272" s="22"/>
      <c r="H272" s="3"/>
      <c r="I272" s="2"/>
      <c r="J272" s="52"/>
      <c r="K272" s="90"/>
      <c r="L272" s="14"/>
      <c r="M272" s="14"/>
      <c r="N272" s="14"/>
      <c r="O272" s="3"/>
      <c r="P272" s="13"/>
    </row>
    <row r="273" spans="1:16" ht="15.75" customHeight="1">
      <c r="A273" s="2" t="s">
        <v>13</v>
      </c>
      <c r="B273" s="2">
        <v>18</v>
      </c>
      <c r="C273" s="2" t="s">
        <v>10</v>
      </c>
      <c r="D273" s="4" t="s">
        <v>40</v>
      </c>
      <c r="E273" s="19" t="s">
        <v>225</v>
      </c>
      <c r="F273" s="89">
        <v>48784</v>
      </c>
      <c r="G273" s="22">
        <v>23936</v>
      </c>
      <c r="H273" s="3" t="s">
        <v>12</v>
      </c>
      <c r="I273" s="3" t="s">
        <v>12</v>
      </c>
      <c r="J273" s="52">
        <v>0.9909</v>
      </c>
      <c r="K273" s="90"/>
      <c r="L273" s="14" t="s">
        <v>257</v>
      </c>
      <c r="M273" s="14"/>
      <c r="N273" s="14">
        <v>72499</v>
      </c>
      <c r="O273" s="5"/>
      <c r="P273" s="13"/>
    </row>
    <row r="274" spans="1:16" ht="15.75" customHeight="1">
      <c r="A274" s="2" t="s">
        <v>19</v>
      </c>
      <c r="B274" s="2">
        <v>40</v>
      </c>
      <c r="C274" s="2" t="s">
        <v>10</v>
      </c>
      <c r="D274" s="4" t="s">
        <v>200</v>
      </c>
      <c r="E274" s="19" t="s">
        <v>225</v>
      </c>
      <c r="F274" s="89">
        <v>29265</v>
      </c>
      <c r="G274" s="22">
        <v>23935</v>
      </c>
      <c r="H274" s="3" t="s">
        <v>114</v>
      </c>
      <c r="I274" s="2" t="s">
        <v>114</v>
      </c>
      <c r="J274" s="1">
        <v>0.58699999999999997</v>
      </c>
      <c r="K274" s="63"/>
      <c r="L274" s="15">
        <v>2436</v>
      </c>
      <c r="M274" s="15"/>
      <c r="N274" s="14">
        <v>26911</v>
      </c>
      <c r="O274" s="5">
        <f>L274/N274</f>
        <v>9.0520604957080752E-2</v>
      </c>
      <c r="P274" s="13">
        <v>0.72819999999999996</v>
      </c>
    </row>
    <row r="275" spans="1:16" ht="15.75" customHeight="1">
      <c r="A275" s="2"/>
      <c r="B275" s="2"/>
      <c r="C275" s="2"/>
      <c r="D275" s="4"/>
      <c r="E275" s="19"/>
      <c r="F275" s="89"/>
      <c r="G275" s="22"/>
      <c r="H275" s="3"/>
      <c r="I275" s="2"/>
      <c r="J275" s="1"/>
      <c r="K275" s="63"/>
      <c r="L275" s="15"/>
      <c r="M275" s="15"/>
      <c r="N275" s="14"/>
      <c r="O275" s="5"/>
      <c r="P275" s="13"/>
    </row>
    <row r="276" spans="1:16" ht="15.75" customHeight="1">
      <c r="A276" s="2" t="s">
        <v>13</v>
      </c>
      <c r="B276" s="2">
        <v>1</v>
      </c>
      <c r="C276" s="2" t="s">
        <v>10</v>
      </c>
      <c r="D276" s="4" t="s">
        <v>18</v>
      </c>
      <c r="E276" s="19" t="s">
        <v>214</v>
      </c>
      <c r="F276" s="89">
        <v>135612</v>
      </c>
      <c r="G276" s="22">
        <v>51091</v>
      </c>
      <c r="H276" s="3" t="s">
        <v>12</v>
      </c>
      <c r="I276" s="3" t="s">
        <v>12</v>
      </c>
      <c r="J276" s="52">
        <v>0.99060000000000004</v>
      </c>
      <c r="K276" s="90"/>
      <c r="L276" s="14" t="s">
        <v>257</v>
      </c>
      <c r="M276" s="14" t="s">
        <v>258</v>
      </c>
      <c r="N276" s="14">
        <v>77766</v>
      </c>
      <c r="O276" s="3"/>
      <c r="P276" s="13"/>
    </row>
    <row r="277" spans="1:16" ht="15.75" customHeight="1">
      <c r="A277" s="2" t="s">
        <v>19</v>
      </c>
      <c r="B277" s="2">
        <v>1</v>
      </c>
      <c r="C277" s="2" t="s">
        <v>10</v>
      </c>
      <c r="D277" s="4" t="s">
        <v>87</v>
      </c>
      <c r="E277" s="19" t="s">
        <v>214</v>
      </c>
      <c r="F277" s="89">
        <v>13649</v>
      </c>
      <c r="G277" s="22">
        <v>24131</v>
      </c>
      <c r="H277" s="3" t="s">
        <v>12</v>
      </c>
      <c r="I277" s="3" t="s">
        <v>12</v>
      </c>
      <c r="J277" s="1">
        <v>0.99329999999999996</v>
      </c>
      <c r="K277" s="63"/>
      <c r="L277" s="14" t="s">
        <v>257</v>
      </c>
      <c r="M277" s="14"/>
      <c r="N277" s="14">
        <v>26778</v>
      </c>
      <c r="O277" s="3"/>
      <c r="P277" s="13"/>
    </row>
    <row r="278" spans="1:16" ht="15.75" customHeight="1">
      <c r="A278" s="2" t="s">
        <v>19</v>
      </c>
      <c r="B278" s="2">
        <v>2</v>
      </c>
      <c r="C278" s="2" t="s">
        <v>10</v>
      </c>
      <c r="D278" s="4" t="s">
        <v>22</v>
      </c>
      <c r="E278" s="19" t="s">
        <v>214</v>
      </c>
      <c r="F278" s="89">
        <v>121413</v>
      </c>
      <c r="G278" s="22">
        <v>26960</v>
      </c>
      <c r="H278" s="3" t="s">
        <v>12</v>
      </c>
      <c r="I278" s="3" t="s">
        <v>12</v>
      </c>
      <c r="J278" s="52">
        <v>0.98750000000000004</v>
      </c>
      <c r="K278" s="90"/>
      <c r="L278" s="14" t="s">
        <v>257</v>
      </c>
      <c r="M278" s="14"/>
      <c r="N278" s="14">
        <v>30143</v>
      </c>
      <c r="O278" s="3"/>
      <c r="P278" s="13"/>
    </row>
    <row r="279" spans="1:16" ht="15.75" customHeight="1">
      <c r="A279" s="2"/>
      <c r="B279" s="2"/>
      <c r="C279" s="2"/>
      <c r="D279" s="4"/>
      <c r="E279" s="19"/>
      <c r="F279" s="89"/>
      <c r="G279" s="22"/>
      <c r="H279" s="3"/>
      <c r="I279" s="3"/>
      <c r="J279" s="52"/>
      <c r="K279" s="90"/>
      <c r="L279" s="14"/>
      <c r="M279" s="14"/>
      <c r="N279" s="14"/>
      <c r="O279" s="3"/>
      <c r="P279" s="13"/>
    </row>
    <row r="280" spans="1:16" ht="15.75" customHeight="1">
      <c r="A280" s="2" t="s">
        <v>13</v>
      </c>
      <c r="B280" s="2">
        <v>40</v>
      </c>
      <c r="C280" s="2" t="s">
        <v>24</v>
      </c>
      <c r="D280" s="7" t="s">
        <v>31</v>
      </c>
      <c r="E280" s="19" t="s">
        <v>246</v>
      </c>
      <c r="F280" s="89">
        <v>65278</v>
      </c>
      <c r="G280" s="22">
        <v>27432</v>
      </c>
      <c r="H280" s="3" t="s">
        <v>12</v>
      </c>
      <c r="I280" s="3" t="s">
        <v>12</v>
      </c>
      <c r="J280" s="52">
        <v>0.99029999999999996</v>
      </c>
      <c r="K280" s="90"/>
      <c r="L280" s="14" t="s">
        <v>257</v>
      </c>
      <c r="M280" s="14"/>
      <c r="N280" s="14">
        <v>65794</v>
      </c>
      <c r="O280" s="3"/>
      <c r="P280" s="13"/>
    </row>
    <row r="281" spans="1:16" ht="15.75" customHeight="1">
      <c r="A281" s="2" t="s">
        <v>13</v>
      </c>
      <c r="B281" s="2">
        <v>39</v>
      </c>
      <c r="C281" s="2" t="s">
        <v>24</v>
      </c>
      <c r="D281" s="4" t="s">
        <v>30</v>
      </c>
      <c r="E281" s="19" t="s">
        <v>246</v>
      </c>
      <c r="F281" s="89">
        <v>72199</v>
      </c>
      <c r="G281" s="22">
        <v>32511</v>
      </c>
      <c r="H281" s="3" t="s">
        <v>12</v>
      </c>
      <c r="I281" s="3" t="s">
        <v>12</v>
      </c>
      <c r="J281" s="52">
        <v>0.98909999999999998</v>
      </c>
      <c r="K281" s="90"/>
      <c r="L281" s="14" t="s">
        <v>257</v>
      </c>
      <c r="M281" s="14"/>
      <c r="N281" s="14">
        <v>67361</v>
      </c>
      <c r="O281" s="3"/>
      <c r="P281" s="13"/>
    </row>
    <row r="282" spans="1:16" ht="15.75" customHeight="1">
      <c r="A282" s="2" t="s">
        <v>19</v>
      </c>
      <c r="B282" s="2">
        <v>66</v>
      </c>
      <c r="C282" s="2" t="s">
        <v>24</v>
      </c>
      <c r="D282" s="4" t="s">
        <v>46</v>
      </c>
      <c r="E282" s="19" t="s">
        <v>246</v>
      </c>
      <c r="F282" s="89">
        <v>41576</v>
      </c>
      <c r="G282" s="22">
        <v>23924</v>
      </c>
      <c r="H282" s="3" t="s">
        <v>12</v>
      </c>
      <c r="I282" s="3" t="s">
        <v>12</v>
      </c>
      <c r="J282" s="52">
        <v>0.99280000000000002</v>
      </c>
      <c r="K282" s="90"/>
      <c r="L282" s="14" t="s">
        <v>257</v>
      </c>
      <c r="M282" s="14"/>
      <c r="N282" s="14">
        <v>25033</v>
      </c>
      <c r="O282" s="3"/>
      <c r="P282" s="13"/>
    </row>
    <row r="283" spans="1:16" ht="15.75" customHeight="1">
      <c r="A283" s="2" t="s">
        <v>19</v>
      </c>
      <c r="B283" s="2">
        <v>91</v>
      </c>
      <c r="C283" s="2" t="s">
        <v>24</v>
      </c>
      <c r="D283" s="4" t="s">
        <v>89</v>
      </c>
      <c r="E283" s="19" t="s">
        <v>246</v>
      </c>
      <c r="F283" s="89">
        <v>12844</v>
      </c>
      <c r="G283" s="22">
        <v>4829</v>
      </c>
      <c r="H283" s="3" t="s">
        <v>12</v>
      </c>
      <c r="I283" s="2" t="s">
        <v>12</v>
      </c>
      <c r="J283" s="1">
        <v>0.99250000000000005</v>
      </c>
      <c r="K283" s="63"/>
      <c r="L283" s="14" t="s">
        <v>257</v>
      </c>
      <c r="M283" s="14"/>
      <c r="N283" s="14">
        <v>23027</v>
      </c>
      <c r="O283" s="3"/>
      <c r="P283" s="13"/>
    </row>
    <row r="284" spans="1:16" ht="15.75" customHeight="1">
      <c r="A284" s="2" t="s">
        <v>19</v>
      </c>
      <c r="B284" s="2">
        <v>93</v>
      </c>
      <c r="C284" s="2" t="s">
        <v>24</v>
      </c>
      <c r="D284" s="4" t="s">
        <v>60</v>
      </c>
      <c r="E284" s="19" t="s">
        <v>246</v>
      </c>
      <c r="F284" s="89">
        <v>26725</v>
      </c>
      <c r="G284" s="22">
        <v>7203</v>
      </c>
      <c r="H284" s="3" t="s">
        <v>12</v>
      </c>
      <c r="I284" s="2" t="s">
        <v>12</v>
      </c>
      <c r="J284" s="1">
        <v>0.98970000000000002</v>
      </c>
      <c r="K284" s="63"/>
      <c r="L284" s="14" t="s">
        <v>257</v>
      </c>
      <c r="M284" s="14"/>
      <c r="N284" s="14">
        <v>25030</v>
      </c>
      <c r="O284" s="3"/>
      <c r="P284" s="13"/>
    </row>
    <row r="285" spans="1:16" ht="15.75" customHeight="1">
      <c r="A285" s="2" t="s">
        <v>19</v>
      </c>
      <c r="B285" s="2">
        <v>95</v>
      </c>
      <c r="C285" s="2" t="s">
        <v>24</v>
      </c>
      <c r="D285" s="4" t="s">
        <v>150</v>
      </c>
      <c r="E285" s="19" t="s">
        <v>246</v>
      </c>
      <c r="F285" s="89">
        <v>32237</v>
      </c>
      <c r="G285" s="22">
        <v>23986</v>
      </c>
      <c r="H285" s="3" t="s">
        <v>114</v>
      </c>
      <c r="I285" s="3" t="s">
        <v>12</v>
      </c>
      <c r="J285" s="1">
        <v>0.98919999999999997</v>
      </c>
      <c r="K285" s="63"/>
      <c r="L285" s="15">
        <v>4145</v>
      </c>
      <c r="M285" s="15"/>
      <c r="N285" s="14">
        <v>26206</v>
      </c>
      <c r="O285" s="5">
        <f>L285/N285</f>
        <v>0.15816988475921545</v>
      </c>
      <c r="P285" s="13">
        <v>0.72960000000000003</v>
      </c>
    </row>
    <row r="286" spans="1:16" ht="15.75" customHeight="1">
      <c r="A286" s="2" t="s">
        <v>19</v>
      </c>
      <c r="B286" s="2">
        <v>90</v>
      </c>
      <c r="C286" s="2" t="s">
        <v>24</v>
      </c>
      <c r="D286" s="4" t="s">
        <v>183</v>
      </c>
      <c r="E286" s="19" t="s">
        <v>246</v>
      </c>
      <c r="F286" s="89">
        <v>109028</v>
      </c>
      <c r="G286" s="22">
        <v>1</v>
      </c>
      <c r="H286" s="3" t="s">
        <v>114</v>
      </c>
      <c r="I286" s="2" t="s">
        <v>114</v>
      </c>
      <c r="J286" s="1">
        <v>0.54490000000000005</v>
      </c>
      <c r="K286" s="63"/>
      <c r="L286" s="15">
        <v>2381</v>
      </c>
      <c r="M286" s="15"/>
      <c r="N286" s="14">
        <v>24609</v>
      </c>
      <c r="O286" s="5">
        <f>L286/N286</f>
        <v>9.6753220366532569E-2</v>
      </c>
      <c r="P286" s="13">
        <v>0.77739999999999998</v>
      </c>
    </row>
    <row r="287" spans="1:16" ht="15.75" customHeight="1">
      <c r="A287" s="2"/>
      <c r="B287" s="2"/>
      <c r="C287" s="2"/>
      <c r="D287" s="4"/>
      <c r="E287" s="19"/>
      <c r="F287" s="89"/>
      <c r="G287" s="22"/>
      <c r="H287" s="3"/>
      <c r="I287" s="2"/>
      <c r="J287" s="1"/>
      <c r="K287" s="63"/>
      <c r="L287" s="15"/>
      <c r="M287" s="15"/>
      <c r="N287" s="14"/>
      <c r="O287" s="5"/>
      <c r="P287" s="13"/>
    </row>
    <row r="288" spans="1:16" ht="15.75" customHeight="1">
      <c r="A288" s="2" t="s">
        <v>13</v>
      </c>
      <c r="B288" s="2">
        <v>1</v>
      </c>
      <c r="C288" s="2" t="s">
        <v>10</v>
      </c>
      <c r="D288" s="4" t="s">
        <v>18</v>
      </c>
      <c r="E288" s="19" t="s">
        <v>207</v>
      </c>
      <c r="F288" s="89">
        <v>135612</v>
      </c>
      <c r="G288" s="22">
        <v>9294</v>
      </c>
      <c r="H288" s="3" t="s">
        <v>12</v>
      </c>
      <c r="I288" s="3" t="s">
        <v>12</v>
      </c>
      <c r="J288" s="52">
        <v>0.99060000000000004</v>
      </c>
      <c r="K288" s="90"/>
      <c r="L288" s="14" t="s">
        <v>257</v>
      </c>
      <c r="M288" s="14"/>
      <c r="N288" s="14">
        <v>77766</v>
      </c>
      <c r="O288" s="3"/>
      <c r="P288" s="13"/>
    </row>
    <row r="289" spans="1:16" ht="15.75" customHeight="1">
      <c r="A289" s="2" t="s">
        <v>13</v>
      </c>
      <c r="B289" s="2">
        <v>2</v>
      </c>
      <c r="C289" s="2" t="s">
        <v>10</v>
      </c>
      <c r="D289" s="4" t="s">
        <v>141</v>
      </c>
      <c r="E289" s="19" t="s">
        <v>207</v>
      </c>
      <c r="F289" s="89">
        <v>78058</v>
      </c>
      <c r="G289" s="22">
        <v>61624</v>
      </c>
      <c r="H289" s="3" t="s">
        <v>114</v>
      </c>
      <c r="I289" s="3" t="s">
        <v>12</v>
      </c>
      <c r="J289" s="52">
        <v>0.98640000000000005</v>
      </c>
      <c r="K289" s="90"/>
      <c r="L289" s="14">
        <v>13937</v>
      </c>
      <c r="M289" s="24">
        <f>L289/G289</f>
        <v>0.22616188497987796</v>
      </c>
      <c r="N289" s="14">
        <v>75737</v>
      </c>
      <c r="O289" s="5">
        <f>L289/N289</f>
        <v>0.18401837939184282</v>
      </c>
      <c r="P289" s="13" t="s">
        <v>142</v>
      </c>
    </row>
    <row r="290" spans="1:16" ht="15.75" customHeight="1">
      <c r="A290" s="2" t="s">
        <v>19</v>
      </c>
      <c r="B290" s="2">
        <v>5</v>
      </c>
      <c r="C290" s="2" t="s">
        <v>10</v>
      </c>
      <c r="D290" s="4" t="s">
        <v>145</v>
      </c>
      <c r="E290" s="19" t="s">
        <v>207</v>
      </c>
      <c r="F290" s="89">
        <v>44364</v>
      </c>
      <c r="G290" s="22">
        <v>25657</v>
      </c>
      <c r="H290" s="3" t="s">
        <v>114</v>
      </c>
      <c r="I290" s="3" t="s">
        <v>12</v>
      </c>
      <c r="J290" s="1">
        <v>0.98809999999999998</v>
      </c>
      <c r="K290" s="63"/>
      <c r="L290" s="15">
        <v>5141</v>
      </c>
      <c r="M290" s="15"/>
      <c r="N290" s="14">
        <v>25864</v>
      </c>
      <c r="O290" s="5">
        <f>L290/N290</f>
        <v>0.19877049180327869</v>
      </c>
      <c r="P290" s="13">
        <v>0.58609999999999995</v>
      </c>
    </row>
    <row r="291" spans="1:16" ht="15.75" customHeight="1">
      <c r="A291" s="2" t="s">
        <v>19</v>
      </c>
      <c r="B291" s="2">
        <v>4</v>
      </c>
      <c r="C291" s="2" t="s">
        <v>10</v>
      </c>
      <c r="D291" s="4" t="s">
        <v>53</v>
      </c>
      <c r="E291" s="19" t="s">
        <v>207</v>
      </c>
      <c r="F291" s="89">
        <v>32823</v>
      </c>
      <c r="G291" s="22">
        <v>24324</v>
      </c>
      <c r="H291" s="3" t="s">
        <v>12</v>
      </c>
      <c r="I291" s="3" t="s">
        <v>35</v>
      </c>
      <c r="J291" s="1">
        <v>0.90200000000000002</v>
      </c>
      <c r="K291" s="63"/>
      <c r="L291" s="14" t="s">
        <v>257</v>
      </c>
      <c r="M291" s="14"/>
      <c r="N291" s="14">
        <v>25840</v>
      </c>
      <c r="O291" s="3"/>
      <c r="P291" s="13"/>
    </row>
    <row r="292" spans="1:16" ht="15.75" customHeight="1">
      <c r="A292" s="2" t="s">
        <v>19</v>
      </c>
      <c r="B292" s="2">
        <v>3</v>
      </c>
      <c r="C292" s="2" t="s">
        <v>10</v>
      </c>
      <c r="D292" s="4" t="s">
        <v>41</v>
      </c>
      <c r="E292" s="19" t="s">
        <v>207</v>
      </c>
      <c r="F292" s="89">
        <v>46687</v>
      </c>
      <c r="G292" s="22">
        <v>18031</v>
      </c>
      <c r="H292" s="3" t="s">
        <v>12</v>
      </c>
      <c r="I292" s="3" t="s">
        <v>35</v>
      </c>
      <c r="J292" s="1">
        <v>0.83560000000000001</v>
      </c>
      <c r="K292" s="63"/>
      <c r="L292" s="14" t="s">
        <v>257</v>
      </c>
      <c r="M292" s="14"/>
      <c r="N292" s="14">
        <v>31132</v>
      </c>
      <c r="O292" s="3"/>
      <c r="P292" s="13"/>
    </row>
    <row r="293" spans="1:16" ht="15.75" customHeight="1">
      <c r="A293" s="2" t="s">
        <v>19</v>
      </c>
      <c r="B293" s="2">
        <v>10</v>
      </c>
      <c r="C293" s="2" t="s">
        <v>10</v>
      </c>
      <c r="D293" s="7" t="s">
        <v>182</v>
      </c>
      <c r="E293" s="19" t="s">
        <v>207</v>
      </c>
      <c r="F293" s="89">
        <v>14150</v>
      </c>
      <c r="G293" s="22">
        <v>2906</v>
      </c>
      <c r="H293" s="3" t="s">
        <v>12</v>
      </c>
      <c r="I293" s="2" t="s">
        <v>114</v>
      </c>
      <c r="J293" s="52">
        <v>0.8115</v>
      </c>
      <c r="K293" s="90"/>
      <c r="L293" s="14" t="s">
        <v>257</v>
      </c>
      <c r="M293" s="14"/>
      <c r="N293" s="14">
        <v>30151</v>
      </c>
      <c r="O293" s="3"/>
      <c r="P293" s="13"/>
    </row>
    <row r="294" spans="1:16" ht="15.75" customHeight="1">
      <c r="A294" s="2"/>
      <c r="B294" s="2"/>
      <c r="C294" s="2"/>
      <c r="D294" s="7"/>
      <c r="E294" s="19"/>
      <c r="F294" s="89"/>
      <c r="G294" s="22"/>
      <c r="H294" s="3"/>
      <c r="I294" s="2"/>
      <c r="J294" s="52"/>
      <c r="K294" s="90"/>
      <c r="L294" s="14"/>
      <c r="M294" s="14"/>
      <c r="N294" s="14"/>
      <c r="O294" s="3"/>
      <c r="P294" s="13"/>
    </row>
    <row r="295" spans="1:16" ht="15.75" customHeight="1">
      <c r="A295" s="2" t="s">
        <v>13</v>
      </c>
      <c r="B295" s="2">
        <v>19</v>
      </c>
      <c r="C295" s="2" t="s">
        <v>24</v>
      </c>
      <c r="D295" s="7" t="s">
        <v>135</v>
      </c>
      <c r="E295" s="19" t="s">
        <v>226</v>
      </c>
      <c r="F295" s="89">
        <v>115254</v>
      </c>
      <c r="G295" s="22">
        <v>67238</v>
      </c>
      <c r="H295" s="3" t="s">
        <v>114</v>
      </c>
      <c r="I295" s="3" t="s">
        <v>12</v>
      </c>
      <c r="J295" s="52">
        <v>0.99309999999999998</v>
      </c>
      <c r="K295" s="90"/>
      <c r="L295" s="14">
        <v>9425</v>
      </c>
      <c r="M295" s="14"/>
      <c r="N295" s="14">
        <v>80650</v>
      </c>
      <c r="O295" s="5">
        <f>L295/N295</f>
        <v>0.11686298822070676</v>
      </c>
      <c r="P295" s="13">
        <v>0.61890000000000001</v>
      </c>
    </row>
    <row r="296" spans="1:16" ht="15.75" customHeight="1">
      <c r="A296" s="2" t="s">
        <v>13</v>
      </c>
      <c r="B296" s="2">
        <v>21</v>
      </c>
      <c r="C296" s="2" t="s">
        <v>24</v>
      </c>
      <c r="D296" s="7" t="s">
        <v>137</v>
      </c>
      <c r="E296" s="19" t="s">
        <v>226</v>
      </c>
      <c r="F296" s="89">
        <v>108096</v>
      </c>
      <c r="G296" s="22">
        <v>60343</v>
      </c>
      <c r="H296" s="3" t="s">
        <v>114</v>
      </c>
      <c r="I296" s="3" t="s">
        <v>12</v>
      </c>
      <c r="J296" s="52">
        <v>0.98809999999999998</v>
      </c>
      <c r="K296" s="90"/>
      <c r="L296" s="14">
        <v>10183</v>
      </c>
      <c r="M296" s="14"/>
      <c r="N296" s="14">
        <v>76784</v>
      </c>
      <c r="O296" s="5">
        <f>L296/N296</f>
        <v>0.13261877474473849</v>
      </c>
      <c r="P296" s="13">
        <v>0.61760000000000004</v>
      </c>
    </row>
    <row r="297" spans="1:16" ht="15.75" customHeight="1">
      <c r="A297" s="2" t="s">
        <v>13</v>
      </c>
      <c r="B297" s="2">
        <v>35</v>
      </c>
      <c r="C297" s="2" t="s">
        <v>24</v>
      </c>
      <c r="D297" s="7" t="s">
        <v>28</v>
      </c>
      <c r="E297" s="19" t="s">
        <v>226</v>
      </c>
      <c r="F297" s="89">
        <v>85745</v>
      </c>
      <c r="G297" s="22">
        <v>8369</v>
      </c>
      <c r="H297" s="3" t="s">
        <v>12</v>
      </c>
      <c r="I297" s="3" t="s">
        <v>12</v>
      </c>
      <c r="J297" s="52">
        <v>0.98660000000000003</v>
      </c>
      <c r="K297" s="90"/>
      <c r="L297" s="14" t="s">
        <v>257</v>
      </c>
      <c r="M297" s="14"/>
      <c r="N297" s="14">
        <v>65660</v>
      </c>
      <c r="O297" s="3"/>
      <c r="P297" s="13"/>
    </row>
    <row r="298" spans="1:16" ht="15.75" customHeight="1">
      <c r="A298" s="2" t="s">
        <v>13</v>
      </c>
      <c r="B298" s="2">
        <v>20</v>
      </c>
      <c r="C298" s="2" t="s">
        <v>10</v>
      </c>
      <c r="D298" s="7" t="s">
        <v>16</v>
      </c>
      <c r="E298" s="19" t="s">
        <v>226</v>
      </c>
      <c r="F298" s="89">
        <v>199446</v>
      </c>
      <c r="G298" s="22">
        <v>53026</v>
      </c>
      <c r="H298" s="3" t="s">
        <v>12</v>
      </c>
      <c r="I298" s="3" t="s">
        <v>117</v>
      </c>
      <c r="J298" s="52">
        <v>0.745</v>
      </c>
      <c r="K298" s="90"/>
      <c r="L298" s="14" t="s">
        <v>257</v>
      </c>
      <c r="M298" s="14"/>
      <c r="N298" s="14">
        <v>81867</v>
      </c>
      <c r="O298" s="3"/>
      <c r="P298" s="13"/>
    </row>
    <row r="299" spans="1:16" ht="15.75" customHeight="1">
      <c r="A299" s="2" t="s">
        <v>13</v>
      </c>
      <c r="B299" s="2">
        <v>22</v>
      </c>
      <c r="C299" s="2" t="s">
        <v>24</v>
      </c>
      <c r="D299" s="7" t="s">
        <v>160</v>
      </c>
      <c r="E299" s="19" t="s">
        <v>226</v>
      </c>
      <c r="F299" s="89">
        <v>269582</v>
      </c>
      <c r="G299" s="22">
        <v>69964</v>
      </c>
      <c r="H299" s="3" t="s">
        <v>12</v>
      </c>
      <c r="I299" s="3" t="s">
        <v>114</v>
      </c>
      <c r="J299" s="52">
        <v>0.5494</v>
      </c>
      <c r="K299" s="90"/>
      <c r="L299" s="14" t="s">
        <v>257</v>
      </c>
      <c r="M299" s="14"/>
      <c r="N299" s="14">
        <v>92385</v>
      </c>
      <c r="O299" s="3"/>
      <c r="P299" s="13"/>
    </row>
    <row r="300" spans="1:16" ht="15.75" customHeight="1">
      <c r="A300" s="2" t="s">
        <v>19</v>
      </c>
      <c r="B300" s="2">
        <v>73</v>
      </c>
      <c r="C300" s="2" t="s">
        <v>24</v>
      </c>
      <c r="D300" s="7" t="s">
        <v>85</v>
      </c>
      <c r="E300" s="19" t="s">
        <v>226</v>
      </c>
      <c r="F300" s="89">
        <v>13799</v>
      </c>
      <c r="G300" s="22">
        <v>22021</v>
      </c>
      <c r="H300" s="3" t="s">
        <v>12</v>
      </c>
      <c r="I300" s="3" t="s">
        <v>12</v>
      </c>
      <c r="J300" s="52">
        <v>0.99299999999999999</v>
      </c>
      <c r="K300" s="90"/>
      <c r="L300" s="14" t="s">
        <v>257</v>
      </c>
      <c r="M300" s="14"/>
      <c r="N300" s="14">
        <v>24784</v>
      </c>
      <c r="O300" s="3"/>
      <c r="P300" s="13"/>
    </row>
    <row r="301" spans="1:16" ht="15.75" customHeight="1">
      <c r="A301" s="2" t="s">
        <v>19</v>
      </c>
      <c r="B301" s="2">
        <v>76</v>
      </c>
      <c r="C301" s="2" t="s">
        <v>24</v>
      </c>
      <c r="D301" s="7" t="s">
        <v>56</v>
      </c>
      <c r="E301" s="19" t="s">
        <v>226</v>
      </c>
      <c r="F301" s="89">
        <v>30099</v>
      </c>
      <c r="G301" s="22">
        <v>25689</v>
      </c>
      <c r="H301" s="3" t="s">
        <v>12</v>
      </c>
      <c r="I301" s="3" t="s">
        <v>12</v>
      </c>
      <c r="J301" s="52">
        <v>0.9929</v>
      </c>
      <c r="K301" s="90"/>
      <c r="L301" s="14" t="s">
        <v>257</v>
      </c>
      <c r="M301" s="14"/>
      <c r="N301" s="14">
        <v>26047</v>
      </c>
      <c r="O301" s="3"/>
      <c r="P301" s="13"/>
    </row>
    <row r="302" spans="1:16" ht="15.75" customHeight="1">
      <c r="A302" s="2" t="s">
        <v>19</v>
      </c>
      <c r="B302" s="2">
        <v>70</v>
      </c>
      <c r="C302" s="2" t="s">
        <v>24</v>
      </c>
      <c r="D302" s="7" t="s">
        <v>109</v>
      </c>
      <c r="E302" s="19" t="s">
        <v>226</v>
      </c>
      <c r="F302" s="89">
        <v>5243</v>
      </c>
      <c r="G302" s="22">
        <v>13975</v>
      </c>
      <c r="H302" s="3" t="s">
        <v>12</v>
      </c>
      <c r="I302" s="2" t="s">
        <v>12</v>
      </c>
      <c r="J302" s="52">
        <v>0.99229999999999996</v>
      </c>
      <c r="K302" s="90"/>
      <c r="L302" s="14" t="s">
        <v>257</v>
      </c>
      <c r="M302" s="14"/>
      <c r="N302" s="14">
        <v>21622</v>
      </c>
      <c r="O302" s="3"/>
      <c r="P302" s="13"/>
    </row>
    <row r="303" spans="1:16" ht="15.75" customHeight="1">
      <c r="A303" s="2" t="s">
        <v>19</v>
      </c>
      <c r="B303" s="2">
        <v>41</v>
      </c>
      <c r="C303" s="2" t="s">
        <v>24</v>
      </c>
      <c r="D303" s="7" t="s">
        <v>108</v>
      </c>
      <c r="E303" s="19" t="s">
        <v>226</v>
      </c>
      <c r="F303" s="89">
        <v>5300</v>
      </c>
      <c r="G303" s="22">
        <v>3879</v>
      </c>
      <c r="H303" s="3" t="s">
        <v>12</v>
      </c>
      <c r="I303" s="3" t="s">
        <v>12</v>
      </c>
      <c r="J303" s="52">
        <v>0.99199999999999999</v>
      </c>
      <c r="K303" s="90"/>
      <c r="L303" s="14" t="s">
        <v>257</v>
      </c>
      <c r="M303" s="14"/>
      <c r="N303" s="14">
        <v>23772</v>
      </c>
      <c r="O303" s="3"/>
      <c r="P303" s="13"/>
    </row>
    <row r="304" spans="1:16" ht="15.75" customHeight="1">
      <c r="A304" s="2" t="s">
        <v>19</v>
      </c>
      <c r="B304" s="2">
        <v>77</v>
      </c>
      <c r="C304" s="2" t="s">
        <v>24</v>
      </c>
      <c r="D304" s="7" t="s">
        <v>159</v>
      </c>
      <c r="E304" s="19" t="s">
        <v>226</v>
      </c>
      <c r="F304" s="89">
        <v>16349</v>
      </c>
      <c r="G304" s="22">
        <v>30720</v>
      </c>
      <c r="H304" s="3" t="s">
        <v>114</v>
      </c>
      <c r="I304" s="3" t="s">
        <v>12</v>
      </c>
      <c r="J304" s="52">
        <v>0.99039999999999995</v>
      </c>
      <c r="K304" s="90"/>
      <c r="L304" s="14">
        <v>4645</v>
      </c>
      <c r="M304" s="14"/>
      <c r="N304" s="14">
        <v>32920</v>
      </c>
      <c r="O304" s="5">
        <f>L304/N304</f>
        <v>0.14109963547995139</v>
      </c>
      <c r="P304" s="13">
        <v>0.80969999999999998</v>
      </c>
    </row>
    <row r="305" spans="1:16" ht="15.75" customHeight="1">
      <c r="A305" s="2" t="s">
        <v>19</v>
      </c>
      <c r="B305" s="2">
        <v>74</v>
      </c>
      <c r="C305" s="2" t="s">
        <v>24</v>
      </c>
      <c r="D305" s="7" t="s">
        <v>42</v>
      </c>
      <c r="E305" s="19" t="s">
        <v>226</v>
      </c>
      <c r="F305" s="89">
        <v>45730</v>
      </c>
      <c r="G305" s="22">
        <v>27410</v>
      </c>
      <c r="H305" s="3" t="s">
        <v>12</v>
      </c>
      <c r="I305" s="3" t="s">
        <v>12</v>
      </c>
      <c r="J305" s="52">
        <v>0.98939999999999995</v>
      </c>
      <c r="K305" s="90"/>
      <c r="L305" s="14" t="s">
        <v>257</v>
      </c>
      <c r="M305" s="14"/>
      <c r="N305" s="14">
        <v>23507</v>
      </c>
      <c r="O305" s="3"/>
      <c r="P305" s="13"/>
    </row>
    <row r="306" spans="1:16" ht="15.75" customHeight="1">
      <c r="A306" s="2" t="s">
        <v>19</v>
      </c>
      <c r="B306" s="2">
        <v>80</v>
      </c>
      <c r="C306" s="2" t="s">
        <v>24</v>
      </c>
      <c r="D306" s="7" t="s">
        <v>148</v>
      </c>
      <c r="E306" s="19" t="s">
        <v>226</v>
      </c>
      <c r="F306" s="89">
        <v>38589</v>
      </c>
      <c r="G306" s="22">
        <v>15449</v>
      </c>
      <c r="H306" s="3" t="s">
        <v>114</v>
      </c>
      <c r="I306" s="3" t="s">
        <v>12</v>
      </c>
      <c r="J306" s="52">
        <v>0.98809999999999998</v>
      </c>
      <c r="K306" s="90"/>
      <c r="L306" s="14">
        <v>2823</v>
      </c>
      <c r="M306" s="14"/>
      <c r="N306" s="14">
        <v>29754</v>
      </c>
      <c r="O306" s="5">
        <f>L306/N306</f>
        <v>9.487799959669288E-2</v>
      </c>
      <c r="P306" s="13">
        <v>0.64080000000000004</v>
      </c>
    </row>
    <row r="307" spans="1:16" ht="15.75" customHeight="1">
      <c r="A307" s="2" t="s">
        <v>19</v>
      </c>
      <c r="B307" s="2">
        <v>78</v>
      </c>
      <c r="C307" s="2" t="s">
        <v>24</v>
      </c>
      <c r="D307" s="7" t="s">
        <v>76</v>
      </c>
      <c r="E307" s="19" t="s">
        <v>226</v>
      </c>
      <c r="F307" s="89">
        <v>17155</v>
      </c>
      <c r="G307" s="22">
        <v>23585</v>
      </c>
      <c r="H307" s="3" t="s">
        <v>12</v>
      </c>
      <c r="I307" s="3" t="s">
        <v>12</v>
      </c>
      <c r="J307" s="52">
        <v>0.98580000000000001</v>
      </c>
      <c r="K307" s="90"/>
      <c r="L307" s="14" t="s">
        <v>257</v>
      </c>
      <c r="M307" s="14"/>
      <c r="N307" s="14">
        <v>27147</v>
      </c>
      <c r="O307" s="3"/>
      <c r="P307" s="13"/>
    </row>
    <row r="308" spans="1:16" ht="15.75" customHeight="1">
      <c r="A308" s="2" t="s">
        <v>19</v>
      </c>
      <c r="B308" s="2">
        <v>72</v>
      </c>
      <c r="C308" s="2" t="s">
        <v>24</v>
      </c>
      <c r="D308" s="7" t="s">
        <v>43</v>
      </c>
      <c r="E308" s="19" t="s">
        <v>226</v>
      </c>
      <c r="F308" s="89">
        <v>45493</v>
      </c>
      <c r="G308" s="22">
        <v>19173</v>
      </c>
      <c r="H308" s="3" t="s">
        <v>12</v>
      </c>
      <c r="I308" s="3" t="s">
        <v>12</v>
      </c>
      <c r="J308" s="52">
        <v>0.98480000000000001</v>
      </c>
      <c r="K308" s="90"/>
      <c r="L308" s="14" t="s">
        <v>257</v>
      </c>
      <c r="M308" s="14"/>
      <c r="N308" s="14">
        <v>35185</v>
      </c>
      <c r="O308" s="3"/>
      <c r="P308" s="13"/>
    </row>
    <row r="309" spans="1:16" ht="15.75" customHeight="1">
      <c r="A309" s="2" t="s">
        <v>19</v>
      </c>
      <c r="B309" s="2">
        <v>71</v>
      </c>
      <c r="C309" s="2" t="s">
        <v>10</v>
      </c>
      <c r="D309" s="4" t="s">
        <v>139</v>
      </c>
      <c r="E309" s="19" t="s">
        <v>226</v>
      </c>
      <c r="F309" s="89">
        <v>85414</v>
      </c>
      <c r="G309" s="22">
        <v>28207</v>
      </c>
      <c r="H309" s="3" t="s">
        <v>114</v>
      </c>
      <c r="I309" s="2" t="s">
        <v>12</v>
      </c>
      <c r="J309" s="52">
        <v>0.98140000000000005</v>
      </c>
      <c r="K309" s="90"/>
      <c r="L309" s="15">
        <v>2262</v>
      </c>
      <c r="M309" s="15"/>
      <c r="N309" s="14">
        <v>33357</v>
      </c>
      <c r="O309" s="5">
        <f>L309/N309</f>
        <v>6.7811853583955389E-2</v>
      </c>
      <c r="P309" s="13">
        <v>0.84389999999999998</v>
      </c>
    </row>
    <row r="310" spans="1:16" ht="15.75" customHeight="1">
      <c r="A310" s="2" t="s">
        <v>19</v>
      </c>
      <c r="B310" s="2">
        <v>79</v>
      </c>
      <c r="C310" s="2" t="s">
        <v>24</v>
      </c>
      <c r="D310" s="7" t="s">
        <v>192</v>
      </c>
      <c r="E310" s="19" t="s">
        <v>226</v>
      </c>
      <c r="F310" s="89">
        <v>49785</v>
      </c>
      <c r="G310" s="22">
        <v>27274</v>
      </c>
      <c r="H310" s="3" t="s">
        <v>114</v>
      </c>
      <c r="I310" s="3" t="s">
        <v>114</v>
      </c>
      <c r="J310" s="52">
        <v>0.72960000000000003</v>
      </c>
      <c r="K310" s="90"/>
      <c r="L310" s="14">
        <v>4504</v>
      </c>
      <c r="M310" s="14"/>
      <c r="N310" s="14">
        <v>41614</v>
      </c>
      <c r="O310" s="5">
        <f>L310/N310</f>
        <v>0.10823280626712165</v>
      </c>
      <c r="P310" s="13" t="s">
        <v>193</v>
      </c>
    </row>
    <row r="311" spans="1:16" ht="15.75" customHeight="1">
      <c r="A311" s="2" t="s">
        <v>19</v>
      </c>
      <c r="B311" s="2">
        <v>75</v>
      </c>
      <c r="C311" s="2" t="s">
        <v>10</v>
      </c>
      <c r="D311" s="7" t="s">
        <v>162</v>
      </c>
      <c r="E311" s="19" t="s">
        <v>226</v>
      </c>
      <c r="F311" s="89">
        <v>169805</v>
      </c>
      <c r="G311" s="22">
        <v>21558</v>
      </c>
      <c r="H311" s="3" t="s">
        <v>12</v>
      </c>
      <c r="I311" s="3" t="s">
        <v>114</v>
      </c>
      <c r="J311" s="52">
        <v>0.59409999999999996</v>
      </c>
      <c r="K311" s="90"/>
      <c r="L311" s="14" t="s">
        <v>257</v>
      </c>
      <c r="M311" s="14"/>
      <c r="N311" s="14">
        <v>30893</v>
      </c>
      <c r="O311" s="3"/>
      <c r="P311" s="13"/>
    </row>
    <row r="312" spans="1:16" ht="15.75" customHeight="1">
      <c r="A312" s="2"/>
      <c r="B312" s="2"/>
      <c r="C312" s="2"/>
      <c r="D312" s="7"/>
      <c r="E312" s="19"/>
      <c r="F312" s="89"/>
      <c r="G312" s="22"/>
      <c r="H312" s="3"/>
      <c r="I312" s="3"/>
      <c r="J312" s="52"/>
      <c r="K312" s="90"/>
      <c r="L312" s="14"/>
      <c r="M312" s="14"/>
      <c r="N312" s="14"/>
      <c r="O312" s="3"/>
      <c r="P312" s="13"/>
    </row>
    <row r="313" spans="1:16" ht="15.75" customHeight="1">
      <c r="A313" s="2" t="s">
        <v>13</v>
      </c>
      <c r="B313" s="2">
        <v>25</v>
      </c>
      <c r="C313" s="2" t="s">
        <v>10</v>
      </c>
      <c r="D313" s="7" t="s">
        <v>125</v>
      </c>
      <c r="E313" s="19" t="s">
        <v>217</v>
      </c>
      <c r="F313" s="89">
        <v>207298</v>
      </c>
      <c r="G313" s="22">
        <v>5152</v>
      </c>
      <c r="H313" s="3" t="s">
        <v>114</v>
      </c>
      <c r="I313" s="3" t="s">
        <v>12</v>
      </c>
      <c r="J313" s="52">
        <v>0.9899</v>
      </c>
      <c r="K313" s="90"/>
      <c r="L313" s="14">
        <v>9510</v>
      </c>
      <c r="M313" s="14"/>
      <c r="N313" s="14">
        <v>74999</v>
      </c>
      <c r="O313" s="5">
        <f>L313/N313</f>
        <v>0.12680169068920918</v>
      </c>
      <c r="P313" s="13">
        <v>0.58850000000000002</v>
      </c>
    </row>
    <row r="314" spans="1:16" ht="15.75" customHeight="1">
      <c r="A314" s="2" t="s">
        <v>13</v>
      </c>
      <c r="B314" s="2">
        <v>26</v>
      </c>
      <c r="C314" s="2" t="s">
        <v>24</v>
      </c>
      <c r="D314" s="7" t="s">
        <v>161</v>
      </c>
      <c r="E314" s="19" t="s">
        <v>217</v>
      </c>
      <c r="F314" s="89">
        <v>244232</v>
      </c>
      <c r="G314" s="22">
        <v>838</v>
      </c>
      <c r="H314" s="3" t="s">
        <v>12</v>
      </c>
      <c r="I314" s="3" t="s">
        <v>114</v>
      </c>
      <c r="J314" s="52">
        <v>0.58430000000000004</v>
      </c>
      <c r="K314" s="90"/>
      <c r="L314" s="14" t="s">
        <v>257</v>
      </c>
      <c r="M314" s="14"/>
      <c r="N314" s="14">
        <v>70159</v>
      </c>
      <c r="O314" s="3"/>
      <c r="P314" s="13"/>
    </row>
    <row r="315" spans="1:16" ht="15.75" customHeight="1">
      <c r="A315" s="2" t="s">
        <v>13</v>
      </c>
      <c r="B315" s="2">
        <v>10</v>
      </c>
      <c r="C315" s="2" t="s">
        <v>24</v>
      </c>
      <c r="D315" s="4" t="s">
        <v>166</v>
      </c>
      <c r="E315" s="19" t="s">
        <v>217</v>
      </c>
      <c r="F315" s="89">
        <v>75583</v>
      </c>
      <c r="G315" s="22">
        <v>5914</v>
      </c>
      <c r="H315" s="3" t="s">
        <v>12</v>
      </c>
      <c r="I315" s="3" t="s">
        <v>114</v>
      </c>
      <c r="J315" s="52">
        <v>0.51290000000000002</v>
      </c>
      <c r="K315" s="90"/>
      <c r="L315" s="14" t="s">
        <v>257</v>
      </c>
      <c r="M315" s="14"/>
      <c r="N315" s="14">
        <v>64809</v>
      </c>
      <c r="O315" s="3"/>
      <c r="P315" s="13"/>
    </row>
    <row r="316" spans="1:16" ht="15.75" customHeight="1">
      <c r="A316" s="2" t="s">
        <v>19</v>
      </c>
      <c r="B316" s="2">
        <v>82</v>
      </c>
      <c r="C316" s="2" t="s">
        <v>24</v>
      </c>
      <c r="D316" s="4" t="s">
        <v>96</v>
      </c>
      <c r="E316" s="19" t="s">
        <v>217</v>
      </c>
      <c r="F316" s="89">
        <v>11100</v>
      </c>
      <c r="G316" s="22">
        <v>1807</v>
      </c>
      <c r="H316" s="3" t="s">
        <v>12</v>
      </c>
      <c r="I316" s="2" t="s">
        <v>12</v>
      </c>
      <c r="J316" s="1">
        <v>0.98099999999999998</v>
      </c>
      <c r="K316" s="63"/>
      <c r="L316" s="14" t="s">
        <v>257</v>
      </c>
      <c r="M316" s="14"/>
      <c r="N316" s="14">
        <v>26917</v>
      </c>
      <c r="O316" s="3"/>
      <c r="P316" s="13"/>
    </row>
    <row r="317" spans="1:16" ht="15.75" customHeight="1">
      <c r="A317" s="2" t="s">
        <v>19</v>
      </c>
      <c r="B317" s="2">
        <v>39</v>
      </c>
      <c r="C317" s="2" t="s">
        <v>10</v>
      </c>
      <c r="D317" s="4" t="s">
        <v>190</v>
      </c>
      <c r="E317" s="19" t="s">
        <v>217</v>
      </c>
      <c r="F317" s="89">
        <v>60400</v>
      </c>
      <c r="G317" s="22">
        <v>10097</v>
      </c>
      <c r="H317" s="3" t="s">
        <v>114</v>
      </c>
      <c r="I317" s="2" t="s">
        <v>114</v>
      </c>
      <c r="J317" s="1">
        <v>0.72489999999999999</v>
      </c>
      <c r="K317" s="63"/>
      <c r="L317" s="15">
        <v>4774</v>
      </c>
      <c r="M317" s="15"/>
      <c r="N317" s="14">
        <v>26547</v>
      </c>
      <c r="O317" s="5">
        <f>L317/N317</f>
        <v>0.17983199608241987</v>
      </c>
      <c r="P317" s="13">
        <v>0.56830000000000003</v>
      </c>
    </row>
    <row r="318" spans="1:16" ht="15.75" customHeight="1">
      <c r="A318" s="2"/>
      <c r="B318" s="2"/>
      <c r="C318" s="2"/>
      <c r="D318" s="4"/>
      <c r="E318" s="19"/>
      <c r="F318" s="89"/>
      <c r="G318" s="22"/>
      <c r="H318" s="3"/>
      <c r="I318" s="2"/>
      <c r="J318" s="1"/>
      <c r="K318" s="63"/>
      <c r="L318" s="15"/>
      <c r="M318" s="15"/>
      <c r="N318" s="14"/>
      <c r="O318" s="5"/>
      <c r="P318" s="13"/>
    </row>
    <row r="319" spans="1:16" ht="15.75" customHeight="1">
      <c r="A319" s="2" t="s">
        <v>13</v>
      </c>
      <c r="B319" s="2">
        <v>14</v>
      </c>
      <c r="C319" s="2" t="s">
        <v>10</v>
      </c>
      <c r="D319" s="4" t="s">
        <v>136</v>
      </c>
      <c r="E319" s="19" t="s">
        <v>212</v>
      </c>
      <c r="F319" s="89">
        <v>108902</v>
      </c>
      <c r="G319" s="22">
        <v>7960</v>
      </c>
      <c r="H319" s="3" t="s">
        <v>114</v>
      </c>
      <c r="I319" s="3" t="s">
        <v>12</v>
      </c>
      <c r="J319" s="52">
        <v>0.9909</v>
      </c>
      <c r="K319" s="90"/>
      <c r="L319" s="14">
        <v>6270</v>
      </c>
      <c r="M319" s="14"/>
      <c r="N319" s="14">
        <v>74693</v>
      </c>
      <c r="O319" s="5">
        <f>L319/N319</f>
        <v>8.3943609173550399E-2</v>
      </c>
      <c r="P319" s="13">
        <v>0.82869999999999999</v>
      </c>
    </row>
    <row r="320" spans="1:16" ht="15.75" customHeight="1">
      <c r="A320" s="2" t="s">
        <v>13</v>
      </c>
      <c r="B320" s="2">
        <v>5</v>
      </c>
      <c r="C320" s="2" t="s">
        <v>10</v>
      </c>
      <c r="D320" s="7" t="s">
        <v>129</v>
      </c>
      <c r="E320" s="19" t="s">
        <v>212</v>
      </c>
      <c r="F320" s="89">
        <v>159736</v>
      </c>
      <c r="G320" s="22">
        <v>17383</v>
      </c>
      <c r="H320" s="3" t="s">
        <v>114</v>
      </c>
      <c r="I320" s="3" t="s">
        <v>12</v>
      </c>
      <c r="J320" s="52">
        <v>0.98980000000000001</v>
      </c>
      <c r="K320" s="90"/>
      <c r="L320" s="14">
        <v>10558</v>
      </c>
      <c r="M320" s="24">
        <f>L320/G320</f>
        <v>0.60737502157280099</v>
      </c>
      <c r="N320" s="14">
        <v>68242</v>
      </c>
      <c r="O320" s="5">
        <f>L320/N320</f>
        <v>0.1547141056827174</v>
      </c>
      <c r="P320" s="13">
        <v>0.51539999999999997</v>
      </c>
    </row>
    <row r="321" spans="1:16" ht="15.75" customHeight="1">
      <c r="A321" s="2" t="s">
        <v>13</v>
      </c>
      <c r="B321" s="2">
        <v>13</v>
      </c>
      <c r="C321" s="2" t="s">
        <v>10</v>
      </c>
      <c r="D321" s="7" t="s">
        <v>11</v>
      </c>
      <c r="E321" s="19" t="s">
        <v>212</v>
      </c>
      <c r="F321" s="89">
        <v>242339</v>
      </c>
      <c r="G321" s="22">
        <v>47769</v>
      </c>
      <c r="H321" s="3" t="s">
        <v>12</v>
      </c>
      <c r="I321" s="3" t="s">
        <v>12</v>
      </c>
      <c r="J321" s="52">
        <v>0.98929999999999996</v>
      </c>
      <c r="K321" s="90"/>
      <c r="L321" s="14" t="s">
        <v>257</v>
      </c>
      <c r="M321" s="14"/>
      <c r="N321" s="14">
        <v>70201</v>
      </c>
      <c r="O321" s="5"/>
      <c r="P321" s="13"/>
    </row>
    <row r="322" spans="1:16" ht="15.75" customHeight="1">
      <c r="A322" s="2" t="s">
        <v>13</v>
      </c>
      <c r="B322" s="2">
        <v>12</v>
      </c>
      <c r="C322" s="2" t="s">
        <v>10</v>
      </c>
      <c r="D322" s="7" t="s">
        <v>126</v>
      </c>
      <c r="E322" s="19" t="s">
        <v>212</v>
      </c>
      <c r="F322" s="89">
        <v>201903</v>
      </c>
      <c r="G322" s="22">
        <v>48980</v>
      </c>
      <c r="H322" s="3" t="s">
        <v>114</v>
      </c>
      <c r="I322" s="3" t="s">
        <v>12</v>
      </c>
      <c r="J322" s="52">
        <v>0.98360000000000003</v>
      </c>
      <c r="K322" s="90"/>
      <c r="L322" s="14">
        <v>9766</v>
      </c>
      <c r="M322" s="14"/>
      <c r="N322" s="14">
        <v>79621</v>
      </c>
      <c r="O322" s="5">
        <f>L322/N322</f>
        <v>0.1226560831941322</v>
      </c>
      <c r="P322" s="13" t="s">
        <v>127</v>
      </c>
    </row>
    <row r="323" spans="1:16" ht="15.75" customHeight="1">
      <c r="A323" s="2" t="s">
        <v>13</v>
      </c>
      <c r="B323" s="2">
        <v>11</v>
      </c>
      <c r="C323" s="2" t="s">
        <v>24</v>
      </c>
      <c r="D323" s="4" t="s">
        <v>163</v>
      </c>
      <c r="E323" s="19" t="s">
        <v>212</v>
      </c>
      <c r="F323" s="89">
        <v>139257</v>
      </c>
      <c r="G323" s="22">
        <v>60314</v>
      </c>
      <c r="H323" s="3" t="s">
        <v>12</v>
      </c>
      <c r="I323" s="3" t="s">
        <v>114</v>
      </c>
      <c r="J323" s="52">
        <v>0.54690000000000005</v>
      </c>
      <c r="K323" s="90"/>
      <c r="L323" s="14" t="s">
        <v>257</v>
      </c>
      <c r="M323" s="14"/>
      <c r="N323" s="14">
        <v>76614</v>
      </c>
      <c r="O323" s="3"/>
      <c r="P323" s="13"/>
    </row>
    <row r="324" spans="1:16" ht="15.75" customHeight="1">
      <c r="A324" s="2" t="s">
        <v>19</v>
      </c>
      <c r="B324" s="2">
        <v>33</v>
      </c>
      <c r="C324" s="2" t="s">
        <v>10</v>
      </c>
      <c r="D324" s="4" t="s">
        <v>36</v>
      </c>
      <c r="E324" s="19" t="s">
        <v>212</v>
      </c>
      <c r="F324" s="89">
        <v>53009</v>
      </c>
      <c r="G324" s="22">
        <v>24153</v>
      </c>
      <c r="H324" s="3" t="s">
        <v>12</v>
      </c>
      <c r="I324" s="2" t="s">
        <v>12</v>
      </c>
      <c r="J324" s="1">
        <v>0.9929</v>
      </c>
      <c r="K324" s="63"/>
      <c r="L324" s="14" t="s">
        <v>257</v>
      </c>
      <c r="M324" s="14"/>
      <c r="N324" s="14">
        <v>24892</v>
      </c>
      <c r="O324" s="3"/>
      <c r="P324" s="13"/>
    </row>
    <row r="325" spans="1:16" ht="15.75" customHeight="1">
      <c r="A325" s="2" t="s">
        <v>19</v>
      </c>
      <c r="B325" s="2">
        <v>35</v>
      </c>
      <c r="C325" s="2" t="s">
        <v>10</v>
      </c>
      <c r="D325" s="7" t="s">
        <v>98</v>
      </c>
      <c r="E325" s="19" t="s">
        <v>212</v>
      </c>
      <c r="F325" s="89">
        <v>10479</v>
      </c>
      <c r="G325" s="22">
        <v>11922</v>
      </c>
      <c r="H325" s="3" t="s">
        <v>12</v>
      </c>
      <c r="I325" s="3" t="s">
        <v>12</v>
      </c>
      <c r="J325" s="52">
        <v>0.99009999999999998</v>
      </c>
      <c r="K325" s="90"/>
      <c r="L325" s="14" t="s">
        <v>257</v>
      </c>
      <c r="M325" s="14"/>
      <c r="N325" s="14">
        <v>29443</v>
      </c>
      <c r="O325" s="3"/>
      <c r="P325" s="13"/>
    </row>
    <row r="326" spans="1:16" ht="15.75" customHeight="1">
      <c r="A326" s="2" t="s">
        <v>19</v>
      </c>
      <c r="B326" s="2">
        <v>32</v>
      </c>
      <c r="C326" s="2" t="s">
        <v>10</v>
      </c>
      <c r="D326" s="4" t="s">
        <v>65</v>
      </c>
      <c r="E326" s="19" t="s">
        <v>212</v>
      </c>
      <c r="F326" s="89">
        <v>24508</v>
      </c>
      <c r="G326" s="22">
        <v>24662</v>
      </c>
      <c r="H326" s="3" t="s">
        <v>12</v>
      </c>
      <c r="I326" s="2" t="s">
        <v>12</v>
      </c>
      <c r="J326" s="52">
        <v>0.98950000000000005</v>
      </c>
      <c r="K326" s="90"/>
      <c r="L326" s="14" t="s">
        <v>257</v>
      </c>
      <c r="M326" s="14"/>
      <c r="N326" s="14">
        <v>24565</v>
      </c>
      <c r="O326" s="3"/>
      <c r="P326" s="13"/>
    </row>
    <row r="327" spans="1:16" ht="15.75" customHeight="1">
      <c r="A327" s="2" t="s">
        <v>19</v>
      </c>
      <c r="B327" s="2">
        <v>38</v>
      </c>
      <c r="C327" s="2" t="s">
        <v>10</v>
      </c>
      <c r="D327" s="4" t="s">
        <v>154</v>
      </c>
      <c r="E327" s="19" t="s">
        <v>212</v>
      </c>
      <c r="F327" s="89">
        <v>25125</v>
      </c>
      <c r="G327" s="22">
        <v>24991</v>
      </c>
      <c r="H327" s="3" t="s">
        <v>114</v>
      </c>
      <c r="I327" s="2" t="s">
        <v>12</v>
      </c>
      <c r="J327" s="1">
        <v>0.9879</v>
      </c>
      <c r="K327" s="63"/>
      <c r="L327" s="15">
        <v>3527</v>
      </c>
      <c r="M327" s="15"/>
      <c r="N327" s="14">
        <v>28272</v>
      </c>
      <c r="O327" s="5">
        <f>L327/N327</f>
        <v>0.1247524052065648</v>
      </c>
      <c r="P327" s="13">
        <v>0.57669999999999999</v>
      </c>
    </row>
    <row r="328" spans="1:16" ht="15.75" customHeight="1">
      <c r="A328" s="2" t="s">
        <v>19</v>
      </c>
      <c r="B328" s="2">
        <v>36</v>
      </c>
      <c r="C328" s="2" t="s">
        <v>10</v>
      </c>
      <c r="D328" s="7" t="s">
        <v>33</v>
      </c>
      <c r="E328" s="19" t="s">
        <v>212</v>
      </c>
      <c r="F328" s="89">
        <v>60454</v>
      </c>
      <c r="G328" s="22">
        <v>21573</v>
      </c>
      <c r="H328" s="3" t="s">
        <v>12</v>
      </c>
      <c r="I328" s="3" t="s">
        <v>12</v>
      </c>
      <c r="J328" s="52">
        <v>0.9869</v>
      </c>
      <c r="K328" s="90"/>
      <c r="L328" s="14" t="s">
        <v>257</v>
      </c>
      <c r="M328" s="14"/>
      <c r="N328" s="14">
        <v>28563</v>
      </c>
      <c r="O328" s="3"/>
      <c r="P328" s="13"/>
    </row>
    <row r="329" spans="1:16" ht="15.75" customHeight="1">
      <c r="A329" s="2" t="s">
        <v>19</v>
      </c>
      <c r="B329" s="2">
        <v>31</v>
      </c>
      <c r="C329" s="2" t="s">
        <v>24</v>
      </c>
      <c r="D329" s="4" t="s">
        <v>173</v>
      </c>
      <c r="E329" s="19" t="s">
        <v>212</v>
      </c>
      <c r="F329" s="89">
        <v>36871</v>
      </c>
      <c r="G329" s="22">
        <v>18622</v>
      </c>
      <c r="H329" s="3" t="s">
        <v>12</v>
      </c>
      <c r="I329" s="2" t="s">
        <v>114</v>
      </c>
      <c r="J329" s="1">
        <v>0.7712</v>
      </c>
      <c r="K329" s="63"/>
      <c r="L329" s="14" t="s">
        <v>257</v>
      </c>
      <c r="M329" s="14"/>
      <c r="N329" s="14">
        <v>22414</v>
      </c>
      <c r="O329" s="3"/>
      <c r="P329" s="13"/>
    </row>
    <row r="330" spans="1:16" ht="15.75" customHeight="1">
      <c r="A330" s="2" t="s">
        <v>19</v>
      </c>
      <c r="B330" s="2">
        <v>37</v>
      </c>
      <c r="C330" s="2" t="s">
        <v>10</v>
      </c>
      <c r="D330" s="4" t="s">
        <v>201</v>
      </c>
      <c r="E330" s="19" t="s">
        <v>212</v>
      </c>
      <c r="F330" s="89">
        <v>24377</v>
      </c>
      <c r="G330" s="22">
        <v>23573</v>
      </c>
      <c r="H330" s="3" t="s">
        <v>114</v>
      </c>
      <c r="I330" s="2" t="s">
        <v>114</v>
      </c>
      <c r="J330" s="1">
        <v>0.69630000000000003</v>
      </c>
      <c r="K330" s="63"/>
      <c r="L330" s="15">
        <v>2177</v>
      </c>
      <c r="M330" s="15"/>
      <c r="N330" s="14">
        <v>32961</v>
      </c>
      <c r="O330" s="5">
        <f>L330/N330</f>
        <v>6.604775340553988E-2</v>
      </c>
      <c r="P330" s="13">
        <v>0.65500000000000003</v>
      </c>
    </row>
    <row r="331" spans="1:16" ht="15.75" customHeight="1">
      <c r="A331" s="2" t="s">
        <v>19</v>
      </c>
      <c r="B331" s="2">
        <v>34</v>
      </c>
      <c r="C331" s="2" t="s">
        <v>10</v>
      </c>
      <c r="D331" s="4" t="s">
        <v>168</v>
      </c>
      <c r="E331" s="19" t="s">
        <v>212</v>
      </c>
      <c r="F331" s="89">
        <v>49497</v>
      </c>
      <c r="G331" s="22">
        <v>26481</v>
      </c>
      <c r="H331" s="3" t="s">
        <v>12</v>
      </c>
      <c r="I331" s="3" t="s">
        <v>114</v>
      </c>
      <c r="J331" s="52">
        <v>0.62670000000000003</v>
      </c>
      <c r="K331" s="90"/>
      <c r="L331" s="14" t="s">
        <v>257</v>
      </c>
      <c r="M331" s="14"/>
      <c r="N331" s="14">
        <v>27754</v>
      </c>
      <c r="O331" s="3"/>
      <c r="P331" s="13"/>
    </row>
    <row r="332" spans="1:16" ht="15.75" customHeight="1">
      <c r="A332" s="2"/>
      <c r="B332" s="2"/>
      <c r="C332" s="2"/>
      <c r="D332" s="4"/>
      <c r="E332" s="19"/>
      <c r="F332" s="89"/>
      <c r="G332" s="22"/>
      <c r="H332" s="3"/>
      <c r="I332" s="3"/>
      <c r="J332" s="52"/>
      <c r="K332" s="90"/>
      <c r="L332" s="14"/>
      <c r="M332" s="14"/>
      <c r="N332" s="14"/>
      <c r="O332" s="3"/>
      <c r="P332" s="13"/>
    </row>
    <row r="333" spans="1:16" ht="15.75" customHeight="1">
      <c r="A333" s="2" t="s">
        <v>13</v>
      </c>
      <c r="B333" s="2">
        <v>35</v>
      </c>
      <c r="C333" s="2" t="s">
        <v>24</v>
      </c>
      <c r="D333" s="7" t="s">
        <v>28</v>
      </c>
      <c r="E333" s="19" t="s">
        <v>242</v>
      </c>
      <c r="F333" s="89">
        <v>85745</v>
      </c>
      <c r="G333" s="22">
        <v>36307</v>
      </c>
      <c r="H333" s="3" t="s">
        <v>12</v>
      </c>
      <c r="I333" s="3" t="s">
        <v>12</v>
      </c>
      <c r="J333" s="52">
        <v>0.98660000000000003</v>
      </c>
      <c r="K333" s="90"/>
      <c r="L333" s="14" t="s">
        <v>257</v>
      </c>
      <c r="M333" s="14"/>
      <c r="N333" s="14">
        <v>65660</v>
      </c>
      <c r="O333" s="3"/>
      <c r="P333" s="13"/>
    </row>
    <row r="334" spans="1:16" ht="15.75" customHeight="1">
      <c r="A334" s="2" t="s">
        <v>13</v>
      </c>
      <c r="B334" s="2">
        <v>36</v>
      </c>
      <c r="C334" s="2" t="s">
        <v>24</v>
      </c>
      <c r="D334" s="4" t="s">
        <v>164</v>
      </c>
      <c r="E334" s="19" t="s">
        <v>242</v>
      </c>
      <c r="F334" s="89">
        <v>127765</v>
      </c>
      <c r="G334" s="22">
        <v>34075</v>
      </c>
      <c r="H334" s="3" t="s">
        <v>12</v>
      </c>
      <c r="I334" s="3" t="s">
        <v>114</v>
      </c>
      <c r="J334" s="52">
        <v>0.62160000000000004</v>
      </c>
      <c r="K334" s="90"/>
      <c r="L334" s="14" t="s">
        <v>257</v>
      </c>
      <c r="M334" s="14"/>
      <c r="N334" s="14">
        <v>64277</v>
      </c>
      <c r="O334" s="3"/>
      <c r="P334" s="13"/>
    </row>
    <row r="335" spans="1:16" ht="15.75" customHeight="1">
      <c r="A335" s="2" t="s">
        <v>19</v>
      </c>
      <c r="B335" s="2">
        <v>51</v>
      </c>
      <c r="C335" s="2" t="s">
        <v>24</v>
      </c>
      <c r="D335" s="4" t="s">
        <v>80</v>
      </c>
      <c r="E335" s="19" t="s">
        <v>242</v>
      </c>
      <c r="F335" s="89">
        <v>15349</v>
      </c>
      <c r="G335" s="22">
        <v>24517</v>
      </c>
      <c r="H335" s="3" t="s">
        <v>12</v>
      </c>
      <c r="I335" s="2" t="s">
        <v>12</v>
      </c>
      <c r="J335" s="52">
        <v>0.99519999999999997</v>
      </c>
      <c r="K335" s="90"/>
      <c r="L335" s="14" t="s">
        <v>257</v>
      </c>
      <c r="M335" s="14"/>
      <c r="N335" s="14">
        <v>23424</v>
      </c>
      <c r="O335" s="3"/>
      <c r="P335" s="13"/>
    </row>
    <row r="336" spans="1:16" ht="15.75" customHeight="1">
      <c r="A336" s="2" t="s">
        <v>19</v>
      </c>
      <c r="B336" s="2">
        <v>64</v>
      </c>
      <c r="C336" s="2" t="s">
        <v>24</v>
      </c>
      <c r="D336" s="4" t="s">
        <v>158</v>
      </c>
      <c r="E336" s="19" t="s">
        <v>242</v>
      </c>
      <c r="F336" s="89">
        <v>18599</v>
      </c>
      <c r="G336" s="22">
        <v>3551</v>
      </c>
      <c r="H336" s="3" t="s">
        <v>114</v>
      </c>
      <c r="I336" s="2" t="s">
        <v>12</v>
      </c>
      <c r="J336" s="52">
        <v>0.99490000000000001</v>
      </c>
      <c r="K336" s="90"/>
      <c r="L336" s="15">
        <v>7073</v>
      </c>
      <c r="M336" s="15"/>
      <c r="N336" s="14">
        <v>26752</v>
      </c>
      <c r="O336" s="5">
        <f>L336/N336</f>
        <v>0.26439144736842107</v>
      </c>
      <c r="P336" s="13">
        <v>0.51929999999999998</v>
      </c>
    </row>
    <row r="337" spans="1:16" ht="15.75" customHeight="1">
      <c r="A337" s="2" t="s">
        <v>19</v>
      </c>
      <c r="B337" s="2">
        <v>50</v>
      </c>
      <c r="C337" s="2" t="s">
        <v>24</v>
      </c>
      <c r="D337" s="4" t="s">
        <v>146</v>
      </c>
      <c r="E337" s="19" t="s">
        <v>242</v>
      </c>
      <c r="F337" s="89">
        <v>39230</v>
      </c>
      <c r="G337" s="22">
        <v>7708</v>
      </c>
      <c r="H337" s="3" t="s">
        <v>114</v>
      </c>
      <c r="I337" s="3" t="s">
        <v>12</v>
      </c>
      <c r="J337" s="1">
        <v>0.99429999999999996</v>
      </c>
      <c r="K337" s="63"/>
      <c r="L337" s="15">
        <v>5215</v>
      </c>
      <c r="M337" s="15"/>
      <c r="N337" s="14">
        <v>25626</v>
      </c>
      <c r="O337" s="5">
        <f>L337/N337</f>
        <v>0.20350425349254664</v>
      </c>
      <c r="P337" s="13" t="s">
        <v>147</v>
      </c>
    </row>
    <row r="338" spans="1:16" ht="15.75" customHeight="1">
      <c r="A338" s="2" t="s">
        <v>19</v>
      </c>
      <c r="B338" s="2">
        <v>70</v>
      </c>
      <c r="C338" s="2" t="s">
        <v>24</v>
      </c>
      <c r="D338" s="7" t="s">
        <v>109</v>
      </c>
      <c r="E338" s="19" t="s">
        <v>242</v>
      </c>
      <c r="F338" s="89">
        <v>5243</v>
      </c>
      <c r="G338" s="22">
        <v>9970</v>
      </c>
      <c r="H338" s="3" t="s">
        <v>12</v>
      </c>
      <c r="I338" s="2" t="s">
        <v>12</v>
      </c>
      <c r="J338" s="52">
        <v>0.99229999999999996</v>
      </c>
      <c r="K338" s="90"/>
      <c r="L338" s="14" t="s">
        <v>257</v>
      </c>
      <c r="M338" s="14"/>
      <c r="N338" s="14">
        <v>21622</v>
      </c>
      <c r="O338" s="3"/>
      <c r="P338" s="13"/>
    </row>
    <row r="339" spans="1:16" ht="15.75" customHeight="1">
      <c r="A339" s="2" t="s">
        <v>19</v>
      </c>
      <c r="B339" s="2">
        <v>67</v>
      </c>
      <c r="C339" s="2" t="s">
        <v>10</v>
      </c>
      <c r="D339" s="4" t="s">
        <v>39</v>
      </c>
      <c r="E339" s="19" t="s">
        <v>242</v>
      </c>
      <c r="F339" s="89">
        <v>50260</v>
      </c>
      <c r="G339" s="22">
        <v>24636</v>
      </c>
      <c r="H339" s="3" t="s">
        <v>12</v>
      </c>
      <c r="I339" s="3" t="s">
        <v>12</v>
      </c>
      <c r="J339" s="52">
        <v>0.98870000000000002</v>
      </c>
      <c r="K339" s="90"/>
      <c r="L339" s="14" t="s">
        <v>257</v>
      </c>
      <c r="M339" s="14"/>
      <c r="N339" s="14">
        <v>26996</v>
      </c>
      <c r="O339" s="3"/>
      <c r="P339" s="13"/>
    </row>
    <row r="340" spans="1:16" ht="15.75" customHeight="1">
      <c r="A340" s="2"/>
      <c r="B340" s="2"/>
      <c r="C340" s="2"/>
      <c r="D340" s="4"/>
      <c r="E340" s="19"/>
      <c r="F340" s="89"/>
      <c r="G340" s="22"/>
      <c r="H340" s="3"/>
      <c r="I340" s="3"/>
      <c r="J340" s="52"/>
      <c r="K340" s="90"/>
      <c r="L340" s="14"/>
      <c r="M340" s="14"/>
      <c r="N340" s="14"/>
      <c r="O340" s="3"/>
      <c r="P340" s="13"/>
    </row>
    <row r="341" spans="1:16" ht="15.75" customHeight="1">
      <c r="A341" s="2" t="s">
        <v>13</v>
      </c>
      <c r="B341" s="2">
        <v>14</v>
      </c>
      <c r="C341" s="2" t="s">
        <v>10</v>
      </c>
      <c r="D341" s="4" t="s">
        <v>136</v>
      </c>
      <c r="E341" s="19" t="s">
        <v>218</v>
      </c>
      <c r="F341" s="89">
        <v>108902</v>
      </c>
      <c r="G341" s="22">
        <v>3304</v>
      </c>
      <c r="H341" s="3" t="s">
        <v>114</v>
      </c>
      <c r="I341" s="3" t="s">
        <v>12</v>
      </c>
      <c r="J341" s="52">
        <v>0.9909</v>
      </c>
      <c r="K341" s="90"/>
      <c r="L341" s="14">
        <v>6270</v>
      </c>
      <c r="M341" s="14"/>
      <c r="N341" s="14">
        <v>74693</v>
      </c>
      <c r="O341" s="5">
        <f>L341/N341</f>
        <v>8.3943609173550399E-2</v>
      </c>
      <c r="P341" s="13">
        <v>0.82869999999999999</v>
      </c>
    </row>
    <row r="342" spans="1:16" ht="15.75" customHeight="1">
      <c r="A342" s="2" t="s">
        <v>13</v>
      </c>
      <c r="B342" s="2">
        <v>18</v>
      </c>
      <c r="C342" s="2" t="s">
        <v>10</v>
      </c>
      <c r="D342" s="4" t="s">
        <v>40</v>
      </c>
      <c r="E342" s="19" t="s">
        <v>218</v>
      </c>
      <c r="F342" s="89">
        <v>48784</v>
      </c>
      <c r="G342" s="22">
        <v>3607</v>
      </c>
      <c r="H342" s="3" t="s">
        <v>12</v>
      </c>
      <c r="I342" s="3" t="s">
        <v>12</v>
      </c>
      <c r="J342" s="52">
        <v>0.9909</v>
      </c>
      <c r="K342" s="90"/>
      <c r="L342" s="14" t="s">
        <v>257</v>
      </c>
      <c r="M342" s="14"/>
      <c r="N342" s="14">
        <v>72499</v>
      </c>
      <c r="O342" s="5"/>
      <c r="P342" s="13"/>
    </row>
    <row r="343" spans="1:16" ht="15.75" customHeight="1">
      <c r="A343" s="2" t="s">
        <v>13</v>
      </c>
      <c r="B343" s="2">
        <v>13</v>
      </c>
      <c r="C343" s="2" t="s">
        <v>10</v>
      </c>
      <c r="D343" s="7" t="s">
        <v>11</v>
      </c>
      <c r="E343" s="19" t="s">
        <v>218</v>
      </c>
      <c r="F343" s="89">
        <v>242339</v>
      </c>
      <c r="G343" s="22">
        <v>10765</v>
      </c>
      <c r="H343" s="3" t="s">
        <v>12</v>
      </c>
      <c r="I343" s="3" t="s">
        <v>12</v>
      </c>
      <c r="J343" s="52">
        <v>0.98929999999999996</v>
      </c>
      <c r="K343" s="90"/>
      <c r="L343" s="14" t="s">
        <v>257</v>
      </c>
      <c r="M343" s="14"/>
      <c r="N343" s="14">
        <v>70201</v>
      </c>
      <c r="O343" s="5"/>
      <c r="P343" s="13"/>
    </row>
    <row r="344" spans="1:16" ht="15.75" customHeight="1">
      <c r="A344" s="2" t="s">
        <v>19</v>
      </c>
      <c r="B344" s="2">
        <v>42</v>
      </c>
      <c r="C344" s="2" t="s">
        <v>24</v>
      </c>
      <c r="D344" s="4" t="s">
        <v>172</v>
      </c>
      <c r="E344" s="19" t="s">
        <v>218</v>
      </c>
      <c r="F344" s="89">
        <v>40148</v>
      </c>
      <c r="G344" s="22">
        <v>17673</v>
      </c>
      <c r="H344" s="3" t="s">
        <v>12</v>
      </c>
      <c r="I344" s="2" t="s">
        <v>114</v>
      </c>
      <c r="J344" s="1">
        <v>0.54520000000000002</v>
      </c>
      <c r="K344" s="63"/>
      <c r="L344" s="14" t="s">
        <v>257</v>
      </c>
      <c r="M344" s="14"/>
      <c r="N344" s="14">
        <v>24024</v>
      </c>
      <c r="O344" s="3"/>
      <c r="P344" s="13"/>
    </row>
    <row r="345" spans="1:16" ht="15.75" customHeight="1">
      <c r="A345" s="2"/>
      <c r="B345" s="2"/>
      <c r="C345" s="2"/>
      <c r="D345" s="4"/>
      <c r="E345" s="19"/>
      <c r="F345" s="89"/>
      <c r="G345" s="22"/>
      <c r="H345" s="3"/>
      <c r="I345" s="2"/>
      <c r="J345" s="1"/>
      <c r="K345" s="63"/>
      <c r="L345" s="14"/>
      <c r="M345" s="14"/>
      <c r="N345" s="14"/>
      <c r="O345" s="3"/>
      <c r="P345" s="13"/>
    </row>
    <row r="346" spans="1:16" ht="15.75" customHeight="1">
      <c r="A346" s="2" t="s">
        <v>13</v>
      </c>
      <c r="B346" s="2">
        <v>32</v>
      </c>
      <c r="C346" s="2" t="s">
        <v>24</v>
      </c>
      <c r="D346" s="7" t="s">
        <v>54</v>
      </c>
      <c r="E346" s="19" t="s">
        <v>240</v>
      </c>
      <c r="F346" s="89">
        <v>31345</v>
      </c>
      <c r="G346" s="22">
        <v>22804</v>
      </c>
      <c r="H346" s="3" t="s">
        <v>12</v>
      </c>
      <c r="I346" s="3" t="s">
        <v>12</v>
      </c>
      <c r="J346" s="52">
        <v>0.9869</v>
      </c>
      <c r="K346" s="90"/>
      <c r="L346" s="14" t="s">
        <v>257</v>
      </c>
      <c r="M346" s="14"/>
      <c r="N346" s="14">
        <v>61586</v>
      </c>
      <c r="O346" s="3"/>
      <c r="P346" s="13"/>
    </row>
    <row r="347" spans="1:16" ht="15.75" customHeight="1">
      <c r="A347" s="2" t="s">
        <v>19</v>
      </c>
      <c r="B347" s="2">
        <v>103</v>
      </c>
      <c r="C347" s="2" t="s">
        <v>24</v>
      </c>
      <c r="D347" s="7" t="s">
        <v>157</v>
      </c>
      <c r="E347" s="19" t="s">
        <v>240</v>
      </c>
      <c r="F347" s="89">
        <v>19399</v>
      </c>
      <c r="G347" s="22">
        <v>784</v>
      </c>
      <c r="H347" s="3" t="s">
        <v>114</v>
      </c>
      <c r="I347" s="3" t="s">
        <v>12</v>
      </c>
      <c r="J347" s="52">
        <v>0.99160000000000004</v>
      </c>
      <c r="K347" s="90"/>
      <c r="L347" s="14">
        <v>2035</v>
      </c>
      <c r="M347" s="14"/>
      <c r="N347" s="14">
        <v>22907</v>
      </c>
      <c r="O347" s="5">
        <f>L347/N347</f>
        <v>8.883747326144846E-2</v>
      </c>
      <c r="P347" s="13">
        <v>0.91200000000000003</v>
      </c>
    </row>
    <row r="348" spans="1:16" ht="15.75" customHeight="1">
      <c r="A348" s="2" t="s">
        <v>19</v>
      </c>
      <c r="B348" s="2">
        <v>101</v>
      </c>
      <c r="C348" s="2" t="s">
        <v>24</v>
      </c>
      <c r="D348" s="4" t="s">
        <v>95</v>
      </c>
      <c r="E348" s="19" t="s">
        <v>240</v>
      </c>
      <c r="F348" s="89">
        <v>11153</v>
      </c>
      <c r="G348" s="22">
        <v>22020</v>
      </c>
      <c r="H348" s="3" t="s">
        <v>12</v>
      </c>
      <c r="I348" s="2" t="s">
        <v>12</v>
      </c>
      <c r="J348" s="1">
        <v>0.98099999999999998</v>
      </c>
      <c r="K348" s="63"/>
      <c r="L348" s="14" t="s">
        <v>257</v>
      </c>
      <c r="M348" s="14"/>
      <c r="N348" s="14">
        <v>22976</v>
      </c>
      <c r="O348" s="3"/>
      <c r="P348" s="13"/>
    </row>
    <row r="349" spans="1:16" ht="15.75" customHeight="1">
      <c r="A349" s="2"/>
      <c r="B349" s="2"/>
      <c r="C349" s="2"/>
      <c r="D349" s="4"/>
      <c r="E349" s="19"/>
      <c r="F349" s="89"/>
      <c r="G349" s="22"/>
      <c r="H349" s="3"/>
      <c r="I349" s="2"/>
      <c r="J349" s="1"/>
      <c r="K349" s="63"/>
      <c r="L349" s="14"/>
      <c r="M349" s="14"/>
      <c r="N349" s="14"/>
      <c r="O349" s="3"/>
      <c r="P349" s="13"/>
    </row>
    <row r="350" spans="1:16" ht="15.75" customHeight="1">
      <c r="A350" s="2" t="s">
        <v>13</v>
      </c>
      <c r="B350" s="2">
        <v>14</v>
      </c>
      <c r="C350" s="2" t="s">
        <v>10</v>
      </c>
      <c r="D350" s="4" t="s">
        <v>136</v>
      </c>
      <c r="E350" s="19" t="s">
        <v>220</v>
      </c>
      <c r="F350" s="89">
        <v>108902</v>
      </c>
      <c r="G350" s="22">
        <v>22693</v>
      </c>
      <c r="H350" s="3" t="s">
        <v>114</v>
      </c>
      <c r="I350" s="3" t="s">
        <v>12</v>
      </c>
      <c r="J350" s="52">
        <v>0.9909</v>
      </c>
      <c r="K350" s="90"/>
      <c r="L350" s="14">
        <v>6270</v>
      </c>
      <c r="M350" s="14"/>
      <c r="N350" s="14">
        <v>74693</v>
      </c>
      <c r="O350" s="5">
        <f>L350/N350</f>
        <v>8.3943609173550399E-2</v>
      </c>
      <c r="P350" s="13">
        <v>0.82869999999999999</v>
      </c>
    </row>
    <row r="351" spans="1:16" ht="15.75" customHeight="1">
      <c r="A351" s="2" t="s">
        <v>13</v>
      </c>
      <c r="B351" s="2">
        <v>16</v>
      </c>
      <c r="C351" s="2" t="s">
        <v>10</v>
      </c>
      <c r="D351" s="4" t="s">
        <v>61</v>
      </c>
      <c r="E351" s="19" t="s">
        <v>220</v>
      </c>
      <c r="F351" s="89">
        <v>26522</v>
      </c>
      <c r="G351" s="22">
        <v>37578</v>
      </c>
      <c r="H351" s="3" t="s">
        <v>12</v>
      </c>
      <c r="I351" s="3" t="s">
        <v>12</v>
      </c>
      <c r="J351" s="52">
        <v>0.98839999999999995</v>
      </c>
      <c r="K351" s="90"/>
      <c r="L351" s="14" t="s">
        <v>257</v>
      </c>
      <c r="M351" s="14"/>
      <c r="N351" s="14">
        <v>90473</v>
      </c>
      <c r="O351" s="5"/>
      <c r="P351" s="13"/>
    </row>
    <row r="352" spans="1:16" ht="15.75" customHeight="1">
      <c r="A352" s="2" t="s">
        <v>13</v>
      </c>
      <c r="B352" s="2">
        <v>15</v>
      </c>
      <c r="C352" s="2" t="s">
        <v>10</v>
      </c>
      <c r="D352" s="4" t="s">
        <v>138</v>
      </c>
      <c r="E352" s="19" t="s">
        <v>220</v>
      </c>
      <c r="F352" s="89">
        <v>90547</v>
      </c>
      <c r="G352" s="22">
        <v>79994</v>
      </c>
      <c r="H352" s="3" t="s">
        <v>114</v>
      </c>
      <c r="I352" s="3" t="s">
        <v>12</v>
      </c>
      <c r="J352" s="52">
        <v>0.98050000000000004</v>
      </c>
      <c r="K352" s="90"/>
      <c r="L352" s="14">
        <v>9636</v>
      </c>
      <c r="M352" s="14"/>
      <c r="N352" s="14">
        <v>92802</v>
      </c>
      <c r="O352" s="5">
        <f>L352/N352</f>
        <v>0.10383396909549363</v>
      </c>
      <c r="P352" s="13">
        <v>0.51819999999999999</v>
      </c>
    </row>
    <row r="353" spans="1:16" ht="15.75" customHeight="1">
      <c r="A353" s="2" t="s">
        <v>13</v>
      </c>
      <c r="B353" s="2">
        <v>17</v>
      </c>
      <c r="C353" s="2" t="s">
        <v>24</v>
      </c>
      <c r="D353" s="4" t="s">
        <v>184</v>
      </c>
      <c r="E353" s="19" t="s">
        <v>220</v>
      </c>
      <c r="F353" s="89">
        <v>87983</v>
      </c>
      <c r="G353" s="22">
        <v>31707</v>
      </c>
      <c r="H353" s="3" t="s">
        <v>114</v>
      </c>
      <c r="I353" s="3" t="s">
        <v>114</v>
      </c>
      <c r="J353" s="52">
        <v>0.53259999999999996</v>
      </c>
      <c r="K353" s="90"/>
      <c r="L353" s="14">
        <v>9711</v>
      </c>
      <c r="M353" s="14"/>
      <c r="N353" s="14">
        <v>66793</v>
      </c>
      <c r="O353" s="5">
        <f>L353/N353</f>
        <v>0.14538948692228226</v>
      </c>
      <c r="P353" s="13" t="s">
        <v>185</v>
      </c>
    </row>
    <row r="354" spans="1:16" ht="15.75" customHeight="1">
      <c r="A354" s="2" t="s">
        <v>19</v>
      </c>
      <c r="B354" s="2">
        <v>29</v>
      </c>
      <c r="C354" s="2" t="s">
        <v>10</v>
      </c>
      <c r="D354" s="4" t="s">
        <v>83</v>
      </c>
      <c r="E354" s="19" t="s">
        <v>220</v>
      </c>
      <c r="F354" s="89">
        <v>14899</v>
      </c>
      <c r="G354" s="22">
        <v>9437</v>
      </c>
      <c r="H354" s="3" t="s">
        <v>12</v>
      </c>
      <c r="I354" s="2" t="s">
        <v>12</v>
      </c>
      <c r="J354" s="91">
        <v>0.99199999999999999</v>
      </c>
      <c r="K354" s="92"/>
      <c r="L354" s="14" t="s">
        <v>257</v>
      </c>
      <c r="M354" s="14"/>
      <c r="N354" s="14">
        <v>25555</v>
      </c>
      <c r="O354" s="3"/>
      <c r="P354" s="13"/>
    </row>
    <row r="355" spans="1:16" ht="15.75" customHeight="1">
      <c r="A355" s="2" t="s">
        <v>19</v>
      </c>
      <c r="B355" s="2">
        <v>43</v>
      </c>
      <c r="C355" s="2" t="s">
        <v>10</v>
      </c>
      <c r="D355" s="4" t="s">
        <v>59</v>
      </c>
      <c r="E355" s="19" t="s">
        <v>220</v>
      </c>
      <c r="F355" s="89">
        <v>26824</v>
      </c>
      <c r="G355" s="22">
        <v>8264</v>
      </c>
      <c r="H355" s="3" t="s">
        <v>12</v>
      </c>
      <c r="I355" s="2" t="s">
        <v>12</v>
      </c>
      <c r="J355" s="52">
        <v>0.99150000000000005</v>
      </c>
      <c r="K355" s="90"/>
      <c r="L355" s="14" t="s">
        <v>257</v>
      </c>
      <c r="M355" s="14"/>
      <c r="N355" s="14">
        <v>28807</v>
      </c>
      <c r="O355" s="3"/>
      <c r="P355" s="13"/>
    </row>
    <row r="356" spans="1:16" ht="15.75" customHeight="1">
      <c r="A356" s="2" t="s">
        <v>19</v>
      </c>
      <c r="B356" s="2">
        <v>30</v>
      </c>
      <c r="C356" s="2" t="s">
        <v>10</v>
      </c>
      <c r="D356" s="4" t="s">
        <v>94</v>
      </c>
      <c r="E356" s="19" t="s">
        <v>220</v>
      </c>
      <c r="F356" s="89">
        <v>11849</v>
      </c>
      <c r="G356" s="22">
        <v>2017</v>
      </c>
      <c r="H356" s="3" t="s">
        <v>12</v>
      </c>
      <c r="I356" s="2" t="s">
        <v>12</v>
      </c>
      <c r="J356" s="52">
        <v>0.99129999999999996</v>
      </c>
      <c r="K356" s="90"/>
      <c r="L356" s="14" t="s">
        <v>257</v>
      </c>
      <c r="M356" s="14"/>
      <c r="N356" s="14">
        <v>25286</v>
      </c>
      <c r="O356" s="3"/>
      <c r="P356" s="13"/>
    </row>
    <row r="357" spans="1:16" ht="15.75" customHeight="1">
      <c r="A357" s="2" t="s">
        <v>19</v>
      </c>
      <c r="B357" s="2">
        <v>48</v>
      </c>
      <c r="C357" s="2" t="s">
        <v>10</v>
      </c>
      <c r="D357" s="4" t="s">
        <v>75</v>
      </c>
      <c r="E357" s="19" t="s">
        <v>220</v>
      </c>
      <c r="F357" s="89">
        <v>17269</v>
      </c>
      <c r="G357" s="22">
        <v>31261</v>
      </c>
      <c r="H357" s="3" t="s">
        <v>12</v>
      </c>
      <c r="I357" s="3" t="s">
        <v>12</v>
      </c>
      <c r="J357" s="1">
        <v>0.98609999999999998</v>
      </c>
      <c r="K357" s="63"/>
      <c r="L357" s="14" t="s">
        <v>257</v>
      </c>
      <c r="M357" s="14"/>
      <c r="N357" s="14">
        <v>45824</v>
      </c>
      <c r="O357" s="3"/>
      <c r="P357" s="13"/>
    </row>
    <row r="358" spans="1:16" ht="15.75" customHeight="1">
      <c r="A358" s="2" t="s">
        <v>19</v>
      </c>
      <c r="B358" s="2">
        <v>46</v>
      </c>
      <c r="C358" s="2" t="s">
        <v>10</v>
      </c>
      <c r="D358" s="4" t="s">
        <v>51</v>
      </c>
      <c r="E358" s="19" t="s">
        <v>220</v>
      </c>
      <c r="F358" s="89">
        <v>38355</v>
      </c>
      <c r="G358" s="22">
        <v>28164</v>
      </c>
      <c r="H358" s="3" t="s">
        <v>12</v>
      </c>
      <c r="I358" s="2" t="s">
        <v>12</v>
      </c>
      <c r="J358" s="1">
        <v>0.98440000000000005</v>
      </c>
      <c r="K358" s="63"/>
      <c r="L358" s="14" t="s">
        <v>257</v>
      </c>
      <c r="M358" s="14"/>
      <c r="N358" s="14">
        <v>30794</v>
      </c>
      <c r="O358" s="3"/>
      <c r="P358" s="13"/>
    </row>
    <row r="359" spans="1:16" ht="15.75" customHeight="1">
      <c r="A359" s="2" t="s">
        <v>19</v>
      </c>
      <c r="B359" s="2">
        <v>49</v>
      </c>
      <c r="C359" s="2" t="s">
        <v>24</v>
      </c>
      <c r="D359" s="4" t="s">
        <v>90</v>
      </c>
      <c r="E359" s="19" t="s">
        <v>220</v>
      </c>
      <c r="F359" s="89">
        <v>12671</v>
      </c>
      <c r="G359" s="22">
        <v>24083</v>
      </c>
      <c r="H359" s="3" t="s">
        <v>12</v>
      </c>
      <c r="I359" s="3" t="s">
        <v>12</v>
      </c>
      <c r="J359" s="52">
        <v>0.98409999999999997</v>
      </c>
      <c r="K359" s="90"/>
      <c r="L359" s="14" t="s">
        <v>257</v>
      </c>
      <c r="M359" s="14"/>
      <c r="N359" s="14">
        <v>28449</v>
      </c>
      <c r="O359" s="3"/>
      <c r="P359" s="13"/>
    </row>
    <row r="360" spans="1:16" ht="15.75" customHeight="1">
      <c r="A360" s="2" t="s">
        <v>19</v>
      </c>
      <c r="B360" s="2">
        <v>47</v>
      </c>
      <c r="C360" s="2" t="s">
        <v>10</v>
      </c>
      <c r="D360" s="4" t="s">
        <v>34</v>
      </c>
      <c r="E360" s="19" t="s">
        <v>220</v>
      </c>
      <c r="F360" s="89">
        <v>57864</v>
      </c>
      <c r="G360" s="22">
        <v>27389</v>
      </c>
      <c r="H360" s="3" t="s">
        <v>12</v>
      </c>
      <c r="I360" s="3" t="s">
        <v>35</v>
      </c>
      <c r="J360" s="52">
        <v>0.83320000000000005</v>
      </c>
      <c r="K360" s="90"/>
      <c r="L360" s="14" t="s">
        <v>257</v>
      </c>
      <c r="M360" s="14"/>
      <c r="N360" s="14">
        <v>30038</v>
      </c>
      <c r="O360" s="3"/>
      <c r="P360" s="13"/>
    </row>
    <row r="361" spans="1:16" ht="15.75" customHeight="1">
      <c r="A361" s="2" t="s">
        <v>19</v>
      </c>
      <c r="B361" s="2">
        <v>26</v>
      </c>
      <c r="C361" s="2" t="s">
        <v>10</v>
      </c>
      <c r="D361" s="7" t="s">
        <v>177</v>
      </c>
      <c r="E361" s="19" t="s">
        <v>220</v>
      </c>
      <c r="F361" s="89">
        <v>27592</v>
      </c>
      <c r="G361" s="22">
        <v>33513</v>
      </c>
      <c r="H361" s="3" t="s">
        <v>12</v>
      </c>
      <c r="I361" s="3" t="s">
        <v>114</v>
      </c>
      <c r="J361" s="1">
        <v>0.67769999999999997</v>
      </c>
      <c r="K361" s="63"/>
      <c r="L361" s="14" t="s">
        <v>257</v>
      </c>
      <c r="M361" s="14"/>
      <c r="N361" s="14">
        <v>26102</v>
      </c>
      <c r="O361" s="3"/>
      <c r="P361" s="13"/>
    </row>
    <row r="362" spans="1:16" ht="15.75" customHeight="1">
      <c r="A362" s="2" t="s">
        <v>19</v>
      </c>
      <c r="B362" s="2">
        <v>45</v>
      </c>
      <c r="C362" s="2" t="s">
        <v>10</v>
      </c>
      <c r="D362" s="4" t="s">
        <v>176</v>
      </c>
      <c r="E362" s="19" t="s">
        <v>220</v>
      </c>
      <c r="F362" s="89">
        <v>28588</v>
      </c>
      <c r="G362" s="22">
        <v>7844</v>
      </c>
      <c r="H362" s="3" t="s">
        <v>12</v>
      </c>
      <c r="I362" s="2" t="s">
        <v>114</v>
      </c>
      <c r="J362" s="1">
        <v>0.65669999999999995</v>
      </c>
      <c r="K362" s="63"/>
      <c r="L362" s="14" t="s">
        <v>257</v>
      </c>
      <c r="M362" s="14"/>
      <c r="N362" s="14">
        <v>37569</v>
      </c>
      <c r="O362" s="3"/>
      <c r="P362" s="13"/>
    </row>
    <row r="363" spans="1:16" ht="15.75" customHeight="1">
      <c r="A363" s="4"/>
      <c r="B363" s="2"/>
      <c r="C363" s="2"/>
      <c r="D363" s="7"/>
      <c r="E363" s="19"/>
      <c r="F363" s="89"/>
      <c r="G363" s="22"/>
      <c r="H363" s="3"/>
      <c r="I363" s="3"/>
      <c r="J363" s="52"/>
      <c r="K363" s="90"/>
      <c r="L363" s="14"/>
      <c r="M363" s="14"/>
      <c r="N363" s="14"/>
      <c r="O363" s="3"/>
      <c r="P363" s="13"/>
    </row>
    <row r="364" spans="1:16" ht="15.75" customHeight="1">
      <c r="A364" s="4"/>
      <c r="B364" s="2"/>
      <c r="C364" s="2"/>
      <c r="D364" s="7"/>
      <c r="E364" s="19"/>
      <c r="F364" s="89"/>
      <c r="G364" s="22"/>
      <c r="H364" s="3"/>
      <c r="I364" s="3"/>
      <c r="J364" s="52"/>
      <c r="K364" s="90"/>
      <c r="L364" s="14"/>
      <c r="M364" s="14"/>
      <c r="N364" s="14"/>
      <c r="O364" s="3"/>
      <c r="P364" s="13"/>
    </row>
    <row r="365" spans="1:16" ht="15.75" customHeight="1">
      <c r="A365" s="4"/>
      <c r="B365" s="2"/>
      <c r="C365" s="2"/>
      <c r="D365" s="7"/>
      <c r="E365" s="19"/>
      <c r="F365" s="89"/>
      <c r="G365" s="22"/>
      <c r="H365" s="3"/>
      <c r="I365" s="3"/>
      <c r="J365" s="52"/>
      <c r="K365" s="90"/>
      <c r="L365" s="14"/>
      <c r="M365" s="14"/>
      <c r="N365" s="14"/>
      <c r="O365" s="3"/>
      <c r="P365" s="13"/>
    </row>
    <row r="366" spans="1:16" ht="15.75" customHeight="1">
      <c r="A366" s="4"/>
      <c r="B366" s="2"/>
      <c r="C366" s="2"/>
      <c r="D366" s="7"/>
      <c r="E366" s="19"/>
      <c r="F366" s="89"/>
      <c r="G366" s="22"/>
      <c r="H366" s="3"/>
      <c r="I366" s="3"/>
      <c r="J366" s="52"/>
      <c r="K366" s="90"/>
      <c r="L366" s="14"/>
      <c r="M366" s="14"/>
      <c r="N366" s="14"/>
      <c r="O366" s="3"/>
      <c r="P366" s="13"/>
    </row>
    <row r="367" spans="1:16" ht="15.75" customHeight="1">
      <c r="A367" s="4"/>
      <c r="B367" s="2"/>
      <c r="C367" s="2"/>
      <c r="D367" s="7"/>
      <c r="E367" s="19"/>
      <c r="F367" s="89"/>
      <c r="G367" s="22"/>
      <c r="H367" s="3"/>
      <c r="I367" s="3"/>
      <c r="J367" s="52"/>
      <c r="K367" s="90"/>
      <c r="L367" s="14"/>
      <c r="M367" s="14"/>
      <c r="N367" s="14"/>
      <c r="O367" s="3"/>
      <c r="P367" s="13"/>
    </row>
    <row r="368" spans="1:16" ht="15.75" customHeight="1">
      <c r="A368" s="4"/>
      <c r="B368" s="2"/>
      <c r="C368" s="2"/>
      <c r="D368" s="7"/>
      <c r="E368" s="19"/>
      <c r="F368" s="89"/>
      <c r="G368" s="22"/>
      <c r="H368" s="3"/>
      <c r="I368" s="3"/>
      <c r="J368" s="52"/>
      <c r="K368" s="90"/>
      <c r="L368" s="14"/>
      <c r="M368" s="14"/>
      <c r="N368" s="14"/>
      <c r="O368" s="3"/>
      <c r="P368" s="13"/>
    </row>
    <row r="369" spans="1:16" ht="15.75" customHeight="1">
      <c r="A369" s="4"/>
      <c r="B369" s="2"/>
      <c r="C369" s="2"/>
      <c r="D369" s="7"/>
      <c r="E369" s="19"/>
      <c r="F369" s="89"/>
      <c r="G369" s="22"/>
      <c r="H369" s="3"/>
      <c r="I369" s="3"/>
      <c r="J369" s="52"/>
      <c r="K369" s="90"/>
      <c r="L369" s="14"/>
      <c r="M369" s="14"/>
      <c r="N369" s="14"/>
      <c r="O369" s="3"/>
      <c r="P369" s="13"/>
    </row>
    <row r="370" spans="1:16" ht="15.75" customHeight="1">
      <c r="A370" s="4"/>
      <c r="B370" s="2"/>
      <c r="C370" s="2"/>
      <c r="D370" s="7"/>
      <c r="E370" s="19"/>
      <c r="F370" s="89"/>
      <c r="G370" s="22"/>
      <c r="H370" s="3"/>
      <c r="I370" s="3"/>
      <c r="J370" s="52"/>
      <c r="K370" s="90"/>
      <c r="L370" s="14"/>
      <c r="M370" s="14"/>
      <c r="N370" s="14"/>
      <c r="O370" s="3"/>
      <c r="P370" s="13"/>
    </row>
    <row r="371" spans="1:16" ht="15.75" customHeight="1">
      <c r="A371" s="4"/>
      <c r="B371" s="2"/>
      <c r="C371" s="2"/>
      <c r="D371" s="7"/>
      <c r="E371" s="19"/>
      <c r="F371" s="89"/>
      <c r="G371" s="22"/>
      <c r="H371" s="3"/>
      <c r="I371" s="3"/>
      <c r="J371" s="52"/>
      <c r="K371" s="90"/>
      <c r="L371" s="14"/>
      <c r="M371" s="14"/>
      <c r="N371" s="14"/>
      <c r="O371" s="3"/>
      <c r="P371" s="13"/>
    </row>
    <row r="372" spans="1:16" ht="15.75" customHeight="1">
      <c r="A372" s="4"/>
      <c r="B372" s="2"/>
      <c r="C372" s="2"/>
      <c r="D372" s="7"/>
      <c r="E372" s="19"/>
      <c r="F372" s="89"/>
      <c r="G372" s="22"/>
      <c r="H372" s="3"/>
      <c r="I372" s="3"/>
      <c r="J372" s="52"/>
      <c r="K372" s="90"/>
      <c r="L372" s="14"/>
      <c r="M372" s="14"/>
      <c r="N372" s="14"/>
      <c r="O372" s="3"/>
      <c r="P372" s="13"/>
    </row>
    <row r="373" spans="1:16" ht="15.75" customHeight="1">
      <c r="A373" s="4"/>
      <c r="B373" s="2"/>
      <c r="C373" s="2"/>
      <c r="D373" s="7"/>
      <c r="E373" s="19"/>
      <c r="F373" s="89"/>
      <c r="G373" s="22"/>
      <c r="H373" s="3"/>
      <c r="I373" s="3"/>
      <c r="J373" s="52"/>
      <c r="K373" s="90"/>
      <c r="L373" s="14"/>
      <c r="M373" s="14"/>
      <c r="N373" s="14"/>
      <c r="O373" s="3"/>
      <c r="P373" s="13"/>
    </row>
    <row r="374" spans="1:16" ht="15.75" customHeight="1">
      <c r="A374" s="4"/>
      <c r="B374" s="2"/>
      <c r="C374" s="2"/>
      <c r="D374" s="7"/>
      <c r="E374" s="19"/>
      <c r="F374" s="89"/>
      <c r="G374" s="22"/>
      <c r="H374" s="3"/>
      <c r="I374" s="3"/>
      <c r="J374" s="52"/>
      <c r="K374" s="90"/>
      <c r="L374" s="14"/>
      <c r="M374" s="14"/>
      <c r="N374" s="14"/>
      <c r="O374" s="3"/>
      <c r="P374" s="13"/>
    </row>
    <row r="375" spans="1:16" ht="15.75" customHeight="1">
      <c r="A375" s="4"/>
      <c r="B375" s="2"/>
      <c r="C375" s="2"/>
      <c r="D375" s="7"/>
      <c r="E375" s="19"/>
      <c r="F375" s="89"/>
      <c r="G375" s="22"/>
      <c r="H375" s="3"/>
      <c r="I375" s="3"/>
      <c r="J375" s="52"/>
      <c r="K375" s="90"/>
      <c r="L375" s="14"/>
      <c r="M375" s="14"/>
      <c r="N375" s="14"/>
      <c r="O375" s="3"/>
      <c r="P375" s="13"/>
    </row>
    <row r="376" spans="1:16" ht="15.75" customHeight="1">
      <c r="A376" s="4"/>
      <c r="B376" s="2"/>
      <c r="C376" s="2"/>
      <c r="D376" s="7"/>
      <c r="E376" s="19"/>
      <c r="F376" s="89"/>
      <c r="G376" s="22"/>
      <c r="H376" s="3"/>
      <c r="I376" s="3"/>
      <c r="J376" s="52"/>
      <c r="K376" s="90"/>
      <c r="L376" s="14"/>
      <c r="M376" s="14"/>
      <c r="N376" s="14"/>
      <c r="O376" s="3"/>
      <c r="P376" s="13"/>
    </row>
    <row r="377" spans="1:16" ht="15.75" customHeight="1">
      <c r="A377" s="4"/>
      <c r="B377" s="2"/>
      <c r="C377" s="2"/>
      <c r="D377" s="7"/>
      <c r="E377" s="19"/>
      <c r="F377" s="89"/>
      <c r="G377" s="22"/>
      <c r="H377" s="3"/>
      <c r="I377" s="3"/>
      <c r="J377" s="52"/>
      <c r="K377" s="90"/>
      <c r="L377" s="14"/>
      <c r="M377" s="14"/>
      <c r="N377" s="14"/>
      <c r="O377" s="3"/>
      <c r="P377" s="13"/>
    </row>
    <row r="378" spans="1:16" ht="15.75" customHeight="1">
      <c r="A378" s="4"/>
      <c r="B378" s="2"/>
      <c r="C378" s="2"/>
      <c r="D378" s="7"/>
      <c r="E378" s="19"/>
      <c r="F378" s="89"/>
      <c r="G378" s="22"/>
      <c r="H378" s="3"/>
      <c r="I378" s="3"/>
      <c r="J378" s="52"/>
      <c r="K378" s="90"/>
      <c r="L378" s="14"/>
      <c r="M378" s="14"/>
      <c r="N378" s="14"/>
      <c r="O378" s="3"/>
      <c r="P378" s="13"/>
    </row>
    <row r="379" spans="1:16" ht="15.75" customHeight="1">
      <c r="A379" s="4"/>
      <c r="B379" s="2"/>
      <c r="C379" s="2"/>
      <c r="D379" s="7"/>
      <c r="E379" s="19"/>
      <c r="F379" s="89"/>
      <c r="G379" s="22"/>
      <c r="H379" s="3"/>
      <c r="I379" s="3"/>
      <c r="J379" s="52"/>
      <c r="K379" s="90"/>
      <c r="L379" s="14"/>
      <c r="M379" s="14"/>
      <c r="N379" s="14"/>
      <c r="O379" s="3"/>
      <c r="P379" s="13"/>
    </row>
    <row r="380" spans="1:16" ht="15.75" customHeight="1">
      <c r="A380" s="4"/>
      <c r="B380" s="2"/>
      <c r="C380" s="2"/>
      <c r="D380" s="7"/>
      <c r="E380" s="19"/>
      <c r="F380" s="89"/>
      <c r="G380" s="22"/>
      <c r="H380" s="3"/>
      <c r="I380" s="3"/>
      <c r="J380" s="52"/>
      <c r="K380" s="90"/>
      <c r="L380" s="14"/>
      <c r="M380" s="14"/>
      <c r="N380" s="14"/>
      <c r="O380" s="3"/>
      <c r="P380" s="13"/>
    </row>
    <row r="381" spans="1:16" ht="15.75" customHeight="1">
      <c r="A381" s="4"/>
      <c r="B381" s="2"/>
      <c r="C381" s="2"/>
      <c r="D381" s="7"/>
      <c r="E381" s="19"/>
      <c r="F381" s="89"/>
      <c r="G381" s="22"/>
      <c r="H381" s="3"/>
      <c r="I381" s="3"/>
      <c r="J381" s="52"/>
      <c r="K381" s="90"/>
      <c r="L381" s="14"/>
      <c r="M381" s="14"/>
      <c r="N381" s="14"/>
      <c r="O381" s="3"/>
      <c r="P381" s="13"/>
    </row>
    <row r="382" spans="1:16" ht="15.75" customHeight="1">
      <c r="A382" s="4"/>
      <c r="B382" s="2"/>
      <c r="C382" s="2"/>
      <c r="D382" s="7"/>
      <c r="E382" s="19"/>
      <c r="F382" s="89"/>
      <c r="G382" s="22"/>
      <c r="H382" s="3"/>
      <c r="I382" s="3"/>
      <c r="J382" s="52"/>
      <c r="K382" s="90"/>
      <c r="L382" s="14"/>
      <c r="M382" s="14"/>
      <c r="N382" s="14"/>
      <c r="O382" s="3"/>
      <c r="P382" s="13"/>
    </row>
    <row r="383" spans="1:16" ht="15.75" customHeight="1">
      <c r="A383" s="4"/>
      <c r="B383" s="2"/>
      <c r="C383" s="2"/>
      <c r="D383" s="7"/>
      <c r="E383" s="19"/>
      <c r="F383" s="89"/>
      <c r="G383" s="22"/>
      <c r="H383" s="3"/>
      <c r="I383" s="3"/>
      <c r="J383" s="52"/>
      <c r="K383" s="90"/>
      <c r="L383" s="14"/>
      <c r="M383" s="14"/>
      <c r="N383" s="14"/>
      <c r="O383" s="3"/>
      <c r="P383" s="13"/>
    </row>
    <row r="384" spans="1:16" ht="15.75" customHeight="1">
      <c r="A384" s="4"/>
      <c r="B384" s="2"/>
      <c r="C384" s="2"/>
      <c r="D384" s="7"/>
      <c r="E384" s="19"/>
      <c r="F384" s="89"/>
      <c r="G384" s="22"/>
      <c r="H384" s="3"/>
      <c r="I384" s="3"/>
      <c r="J384" s="52"/>
      <c r="K384" s="90"/>
      <c r="L384" s="14"/>
      <c r="M384" s="14"/>
      <c r="N384" s="14"/>
      <c r="O384" s="3"/>
      <c r="P384" s="13"/>
    </row>
    <row r="385" spans="1:16" ht="15.75" customHeight="1">
      <c r="A385" s="4"/>
      <c r="B385" s="2"/>
      <c r="C385" s="2"/>
      <c r="D385" s="7"/>
      <c r="E385" s="19"/>
      <c r="F385" s="89"/>
      <c r="G385" s="22"/>
      <c r="H385" s="3"/>
      <c r="I385" s="3"/>
      <c r="J385" s="52"/>
      <c r="K385" s="90"/>
      <c r="L385" s="14"/>
      <c r="M385" s="14"/>
      <c r="N385" s="14"/>
      <c r="O385" s="3"/>
      <c r="P385" s="13"/>
    </row>
    <row r="386" spans="1:16" ht="15.75" customHeight="1">
      <c r="A386" s="4"/>
      <c r="B386" s="2"/>
      <c r="C386" s="2"/>
      <c r="D386" s="7"/>
      <c r="E386" s="19"/>
      <c r="F386" s="89"/>
      <c r="G386" s="22"/>
      <c r="H386" s="3"/>
      <c r="I386" s="3"/>
      <c r="J386" s="52"/>
      <c r="K386" s="90"/>
      <c r="L386" s="14"/>
      <c r="M386" s="14"/>
      <c r="N386" s="14"/>
      <c r="O386" s="3"/>
      <c r="P386" s="13"/>
    </row>
    <row r="387" spans="1:16" ht="15.75" customHeight="1">
      <c r="A387" s="4"/>
      <c r="B387" s="2"/>
      <c r="C387" s="2"/>
      <c r="D387" s="7"/>
      <c r="E387" s="19"/>
      <c r="F387" s="89"/>
      <c r="G387" s="22"/>
      <c r="H387" s="3"/>
      <c r="I387" s="3"/>
      <c r="J387" s="52"/>
      <c r="K387" s="90"/>
      <c r="L387" s="14"/>
      <c r="M387" s="14"/>
      <c r="N387" s="14"/>
      <c r="O387" s="3"/>
      <c r="P387" s="13"/>
    </row>
    <row r="388" spans="1:16" ht="15.75" customHeight="1">
      <c r="A388" s="4"/>
      <c r="B388" s="2"/>
      <c r="C388" s="2"/>
      <c r="D388" s="7"/>
      <c r="E388" s="19"/>
      <c r="F388" s="89"/>
      <c r="G388" s="22"/>
      <c r="H388" s="3"/>
      <c r="I388" s="3"/>
      <c r="J388" s="52"/>
      <c r="K388" s="90"/>
      <c r="L388" s="14"/>
      <c r="M388" s="14"/>
      <c r="N388" s="14"/>
      <c r="O388" s="3"/>
      <c r="P388" s="13"/>
    </row>
    <row r="389" spans="1:16" ht="15.75" customHeight="1">
      <c r="A389" s="4"/>
      <c r="B389" s="2"/>
      <c r="C389" s="2"/>
      <c r="D389" s="7"/>
      <c r="E389" s="19"/>
      <c r="F389" s="89"/>
      <c r="G389" s="22"/>
      <c r="H389" s="3"/>
      <c r="I389" s="3"/>
      <c r="J389" s="52"/>
      <c r="K389" s="90"/>
      <c r="L389" s="14"/>
      <c r="M389" s="14"/>
      <c r="N389" s="14"/>
      <c r="O389" s="3"/>
      <c r="P389" s="13"/>
    </row>
    <row r="390" spans="1:16" ht="15.75" customHeight="1">
      <c r="A390" s="4"/>
      <c r="B390" s="2"/>
      <c r="C390" s="2"/>
      <c r="D390" s="7"/>
      <c r="E390" s="19"/>
      <c r="F390" s="89"/>
      <c r="G390" s="22"/>
      <c r="H390" s="3"/>
      <c r="I390" s="3"/>
      <c r="J390" s="52"/>
      <c r="K390" s="90"/>
      <c r="L390" s="14"/>
      <c r="M390" s="14"/>
      <c r="N390" s="14"/>
      <c r="O390" s="3"/>
      <c r="P390" s="13"/>
    </row>
    <row r="391" spans="1:16" ht="15.75" customHeight="1">
      <c r="A391" s="4"/>
      <c r="B391" s="2"/>
      <c r="C391" s="2"/>
      <c r="D391" s="7"/>
      <c r="E391" s="19"/>
      <c r="F391" s="89"/>
      <c r="G391" s="22"/>
      <c r="H391" s="3"/>
      <c r="I391" s="3"/>
      <c r="J391" s="52"/>
      <c r="K391" s="90"/>
      <c r="L391" s="14"/>
      <c r="M391" s="14"/>
      <c r="N391" s="14"/>
      <c r="O391" s="3"/>
      <c r="P391" s="13"/>
    </row>
    <row r="392" spans="1:16" ht="15.75" customHeight="1">
      <c r="A392" s="4"/>
      <c r="B392" s="2"/>
      <c r="C392" s="2"/>
      <c r="D392" s="7"/>
      <c r="E392" s="19"/>
      <c r="F392" s="89"/>
      <c r="G392" s="22"/>
      <c r="H392" s="3"/>
      <c r="I392" s="3"/>
      <c r="J392" s="52"/>
      <c r="K392" s="90"/>
      <c r="L392" s="14"/>
      <c r="M392" s="14"/>
      <c r="N392" s="14"/>
      <c r="O392" s="3"/>
      <c r="P392" s="13"/>
    </row>
    <row r="393" spans="1:16" ht="15.75" customHeight="1">
      <c r="A393" s="4"/>
      <c r="B393" s="2"/>
      <c r="C393" s="2"/>
      <c r="D393" s="7"/>
      <c r="E393" s="19"/>
      <c r="F393" s="89"/>
      <c r="G393" s="22"/>
      <c r="H393" s="3"/>
      <c r="I393" s="3"/>
      <c r="J393" s="52"/>
      <c r="K393" s="90"/>
      <c r="L393" s="14"/>
      <c r="M393" s="14"/>
      <c r="N393" s="14"/>
      <c r="O393" s="3"/>
      <c r="P393" s="13"/>
    </row>
    <row r="394" spans="1:16" ht="15.75" customHeight="1">
      <c r="A394" s="4"/>
      <c r="B394" s="2"/>
      <c r="C394" s="2"/>
      <c r="D394" s="7"/>
      <c r="E394" s="19"/>
      <c r="F394" s="89"/>
      <c r="G394" s="22"/>
      <c r="H394" s="3"/>
      <c r="I394" s="3"/>
      <c r="J394" s="52"/>
      <c r="K394" s="90"/>
      <c r="L394" s="14"/>
      <c r="M394" s="14"/>
      <c r="N394" s="14"/>
      <c r="O394" s="3"/>
      <c r="P394" s="13"/>
    </row>
    <row r="395" spans="1:16" ht="15.75" customHeight="1">
      <c r="A395" s="4"/>
      <c r="B395" s="2"/>
      <c r="C395" s="2"/>
      <c r="D395" s="7"/>
      <c r="E395" s="19"/>
      <c r="F395" s="89"/>
      <c r="G395" s="22"/>
      <c r="H395" s="3"/>
      <c r="I395" s="3"/>
      <c r="J395" s="52"/>
      <c r="K395" s="90"/>
      <c r="L395" s="14"/>
      <c r="M395" s="14"/>
      <c r="N395" s="14"/>
      <c r="O395" s="3"/>
      <c r="P395" s="13"/>
    </row>
    <row r="396" spans="1:16" ht="15.75" customHeight="1">
      <c r="A396" s="4"/>
      <c r="B396" s="2"/>
      <c r="C396" s="2"/>
      <c r="D396" s="7"/>
      <c r="E396" s="19"/>
      <c r="F396" s="89"/>
      <c r="G396" s="22"/>
      <c r="H396" s="3"/>
      <c r="I396" s="3"/>
      <c r="J396" s="52"/>
      <c r="K396" s="90"/>
      <c r="L396" s="14"/>
      <c r="M396" s="14"/>
      <c r="N396" s="14"/>
      <c r="O396" s="3"/>
      <c r="P396" s="13"/>
    </row>
    <row r="397" spans="1:16" ht="15.75" customHeight="1">
      <c r="A397" s="4"/>
      <c r="B397" s="2"/>
      <c r="C397" s="2"/>
      <c r="D397" s="7"/>
      <c r="E397" s="19"/>
      <c r="F397" s="89"/>
      <c r="G397" s="22"/>
      <c r="H397" s="3"/>
      <c r="I397" s="3"/>
      <c r="J397" s="52"/>
      <c r="K397" s="90"/>
      <c r="L397" s="14"/>
      <c r="M397" s="14"/>
      <c r="N397" s="14"/>
      <c r="O397" s="3"/>
      <c r="P397" s="13"/>
    </row>
    <row r="398" spans="1:16" ht="15.75" customHeight="1">
      <c r="A398" s="4"/>
      <c r="B398" s="2"/>
      <c r="C398" s="2"/>
      <c r="D398" s="7"/>
      <c r="E398" s="19"/>
      <c r="F398" s="89"/>
      <c r="G398" s="22"/>
      <c r="H398" s="3"/>
      <c r="I398" s="3"/>
      <c r="J398" s="52"/>
      <c r="K398" s="90"/>
      <c r="L398" s="14"/>
      <c r="M398" s="14"/>
      <c r="N398" s="14"/>
      <c r="O398" s="3"/>
      <c r="P398" s="13"/>
    </row>
    <row r="399" spans="1:16" ht="15.75" customHeight="1">
      <c r="A399" s="4"/>
      <c r="B399" s="2"/>
      <c r="C399" s="2"/>
      <c r="D399" s="7"/>
      <c r="E399" s="19"/>
      <c r="F399" s="89"/>
      <c r="G399" s="22"/>
      <c r="H399" s="3"/>
      <c r="I399" s="3"/>
      <c r="J399" s="52"/>
      <c r="K399" s="90"/>
      <c r="L399" s="14"/>
      <c r="M399" s="14"/>
      <c r="N399" s="14"/>
      <c r="O399" s="3"/>
      <c r="P399" s="13"/>
    </row>
    <row r="400" spans="1:16" ht="15.75" customHeight="1">
      <c r="A400" s="4"/>
      <c r="B400" s="2"/>
      <c r="C400" s="2"/>
      <c r="D400" s="7"/>
      <c r="E400" s="19"/>
      <c r="F400" s="89"/>
      <c r="G400" s="22"/>
      <c r="H400" s="3"/>
      <c r="I400" s="3"/>
      <c r="J400" s="52"/>
      <c r="K400" s="90"/>
      <c r="L400" s="14"/>
      <c r="M400" s="14"/>
      <c r="N400" s="14"/>
      <c r="O400" s="3"/>
      <c r="P400" s="13"/>
    </row>
    <row r="401" spans="1:16" ht="15.75" customHeight="1">
      <c r="A401" s="4"/>
      <c r="B401" s="2"/>
      <c r="C401" s="2"/>
      <c r="D401" s="7"/>
      <c r="E401" s="19"/>
      <c r="F401" s="89"/>
      <c r="G401" s="22"/>
      <c r="H401" s="3"/>
      <c r="I401" s="3"/>
      <c r="J401" s="52"/>
      <c r="K401" s="90"/>
      <c r="L401" s="14"/>
      <c r="M401" s="14"/>
      <c r="N401" s="14"/>
      <c r="O401" s="3"/>
      <c r="P401" s="13"/>
    </row>
    <row r="402" spans="1:16" ht="15.75" customHeight="1">
      <c r="A402" s="4"/>
      <c r="B402" s="2"/>
      <c r="C402" s="2"/>
      <c r="D402" s="7"/>
      <c r="E402" s="19"/>
      <c r="F402" s="89"/>
      <c r="G402" s="22"/>
      <c r="H402" s="3"/>
      <c r="I402" s="3"/>
      <c r="J402" s="52"/>
      <c r="K402" s="90"/>
      <c r="L402" s="14"/>
      <c r="M402" s="14"/>
      <c r="N402" s="14"/>
      <c r="O402" s="3"/>
      <c r="P402" s="13"/>
    </row>
    <row r="403" spans="1:16" ht="15.75" customHeight="1">
      <c r="A403" s="4"/>
      <c r="B403" s="2"/>
      <c r="C403" s="2"/>
      <c r="D403" s="7"/>
      <c r="E403" s="19"/>
      <c r="F403" s="89"/>
      <c r="G403" s="22"/>
      <c r="H403" s="3"/>
      <c r="I403" s="3"/>
      <c r="J403" s="52"/>
      <c r="K403" s="90"/>
      <c r="L403" s="14"/>
      <c r="M403" s="14"/>
      <c r="N403" s="14"/>
      <c r="O403" s="3"/>
      <c r="P403" s="13"/>
    </row>
    <row r="404" spans="1:16" ht="15.75" customHeight="1">
      <c r="A404" s="4"/>
      <c r="B404" s="2"/>
      <c r="C404" s="2"/>
      <c r="D404" s="7"/>
      <c r="E404" s="19"/>
      <c r="F404" s="89"/>
      <c r="G404" s="22"/>
      <c r="H404" s="3"/>
      <c r="I404" s="3"/>
      <c r="J404" s="52"/>
      <c r="K404" s="90"/>
      <c r="L404" s="14"/>
      <c r="M404" s="14"/>
      <c r="N404" s="14"/>
      <c r="O404" s="3"/>
      <c r="P404" s="13"/>
    </row>
    <row r="405" spans="1:16" ht="15.75" customHeight="1">
      <c r="A405" s="4"/>
      <c r="B405" s="2"/>
      <c r="C405" s="2"/>
      <c r="D405" s="7"/>
      <c r="E405" s="19"/>
      <c r="F405" s="89"/>
      <c r="G405" s="22"/>
      <c r="H405" s="3"/>
      <c r="I405" s="3"/>
      <c r="J405" s="52"/>
      <c r="K405" s="90"/>
      <c r="L405" s="14"/>
      <c r="M405" s="14"/>
      <c r="N405" s="14"/>
      <c r="O405" s="3"/>
      <c r="P405" s="13"/>
    </row>
    <row r="406" spans="1:16" ht="15.75" customHeight="1">
      <c r="A406" s="4"/>
      <c r="B406" s="2"/>
      <c r="C406" s="2"/>
      <c r="D406" s="7"/>
      <c r="E406" s="19"/>
      <c r="F406" s="89"/>
      <c r="G406" s="22"/>
      <c r="H406" s="3"/>
      <c r="I406" s="3"/>
      <c r="J406" s="52"/>
      <c r="K406" s="90"/>
      <c r="L406" s="14"/>
      <c r="M406" s="14"/>
      <c r="N406" s="14"/>
      <c r="O406" s="3"/>
      <c r="P406" s="13"/>
    </row>
    <row r="407" spans="1:16" ht="15.75" customHeight="1">
      <c r="A407" s="4"/>
      <c r="B407" s="2"/>
      <c r="C407" s="2"/>
      <c r="D407" s="7"/>
      <c r="E407" s="19"/>
      <c r="F407" s="89"/>
      <c r="G407" s="22"/>
      <c r="H407" s="3"/>
      <c r="I407" s="3"/>
      <c r="J407" s="52"/>
      <c r="K407" s="90"/>
      <c r="L407" s="14"/>
      <c r="M407" s="14"/>
      <c r="N407" s="14"/>
      <c r="O407" s="3"/>
      <c r="P407" s="13"/>
    </row>
    <row r="408" spans="1:16" ht="15.75" customHeight="1">
      <c r="A408" s="4"/>
      <c r="B408" s="2"/>
      <c r="C408" s="2"/>
      <c r="D408" s="7"/>
      <c r="E408" s="19"/>
      <c r="F408" s="89"/>
      <c r="G408" s="22"/>
      <c r="H408" s="3"/>
      <c r="I408" s="3"/>
      <c r="J408" s="52"/>
      <c r="K408" s="90"/>
      <c r="L408" s="14"/>
      <c r="M408" s="14"/>
      <c r="N408" s="14"/>
      <c r="O408" s="3"/>
      <c r="P408" s="13"/>
    </row>
    <row r="409" spans="1:16" ht="15.75" customHeight="1">
      <c r="A409" s="4"/>
      <c r="B409" s="2"/>
      <c r="C409" s="2"/>
      <c r="D409" s="7"/>
      <c r="E409" s="19"/>
      <c r="F409" s="89"/>
      <c r="G409" s="22"/>
      <c r="H409" s="3"/>
      <c r="I409" s="3"/>
      <c r="J409" s="52"/>
      <c r="K409" s="90"/>
      <c r="L409" s="14"/>
      <c r="M409" s="14"/>
      <c r="N409" s="14"/>
      <c r="O409" s="3"/>
      <c r="P409" s="13"/>
    </row>
    <row r="410" spans="1:16" ht="15.75" customHeight="1">
      <c r="A410" s="4"/>
      <c r="B410" s="2"/>
      <c r="C410" s="2"/>
      <c r="D410" s="7"/>
      <c r="E410" s="19"/>
      <c r="F410" s="89"/>
      <c r="G410" s="22"/>
      <c r="H410" s="3"/>
      <c r="I410" s="3"/>
      <c r="J410" s="52"/>
      <c r="K410" s="90"/>
      <c r="L410" s="14"/>
      <c r="M410" s="14"/>
      <c r="N410" s="14"/>
      <c r="O410" s="3"/>
      <c r="P410" s="13"/>
    </row>
    <row r="411" spans="1:16" ht="15.75" customHeight="1">
      <c r="A411" s="4"/>
      <c r="B411" s="2"/>
      <c r="C411" s="2"/>
      <c r="D411" s="7"/>
      <c r="E411" s="19"/>
      <c r="F411" s="89"/>
      <c r="G411" s="22"/>
      <c r="H411" s="3"/>
      <c r="I411" s="3"/>
      <c r="J411" s="52"/>
      <c r="K411" s="90"/>
      <c r="L411" s="14"/>
      <c r="M411" s="14"/>
      <c r="N411" s="14"/>
      <c r="O411" s="3"/>
      <c r="P411" s="13"/>
    </row>
    <row r="412" spans="1:16" ht="15.75" customHeight="1">
      <c r="A412" s="4"/>
      <c r="B412" s="2"/>
      <c r="C412" s="2"/>
      <c r="D412" s="7"/>
      <c r="E412" s="19"/>
      <c r="F412" s="89"/>
      <c r="G412" s="22"/>
      <c r="H412" s="3"/>
      <c r="I412" s="3"/>
      <c r="J412" s="52"/>
      <c r="K412" s="90"/>
      <c r="L412" s="14"/>
      <c r="M412" s="14"/>
      <c r="N412" s="14"/>
      <c r="O412" s="3"/>
      <c r="P412" s="13"/>
    </row>
    <row r="413" spans="1:16" ht="15.75" customHeight="1">
      <c r="A413" s="4"/>
      <c r="B413" s="2"/>
      <c r="C413" s="2"/>
      <c r="D413" s="7"/>
      <c r="E413" s="19"/>
      <c r="F413" s="89"/>
      <c r="G413" s="22"/>
      <c r="H413" s="3"/>
      <c r="I413" s="3"/>
      <c r="J413" s="52"/>
      <c r="K413" s="90"/>
      <c r="L413" s="14"/>
      <c r="M413" s="14"/>
      <c r="N413" s="14"/>
      <c r="O413" s="3"/>
      <c r="P413" s="13"/>
    </row>
    <row r="414" spans="1:16" ht="15.75" customHeight="1">
      <c r="A414" s="4"/>
      <c r="B414" s="2"/>
      <c r="C414" s="2"/>
      <c r="D414" s="7"/>
      <c r="E414" s="19"/>
      <c r="F414" s="89"/>
      <c r="G414" s="22"/>
      <c r="H414" s="3"/>
      <c r="I414" s="3"/>
      <c r="J414" s="52"/>
      <c r="K414" s="90"/>
      <c r="L414" s="14"/>
      <c r="M414" s="14"/>
      <c r="N414" s="14"/>
      <c r="O414" s="3"/>
      <c r="P414" s="13"/>
    </row>
    <row r="415" spans="1:16" ht="15.75" customHeight="1">
      <c r="A415" s="4"/>
      <c r="B415" s="2"/>
      <c r="C415" s="2"/>
      <c r="D415" s="7"/>
      <c r="E415" s="19"/>
      <c r="F415" s="89"/>
      <c r="G415" s="22"/>
      <c r="H415" s="3"/>
      <c r="I415" s="3"/>
      <c r="J415" s="52"/>
      <c r="K415" s="90"/>
      <c r="L415" s="14"/>
      <c r="M415" s="14"/>
      <c r="N415" s="14"/>
      <c r="O415" s="3"/>
      <c r="P415" s="13"/>
    </row>
    <row r="416" spans="1:16" ht="15.75" customHeight="1">
      <c r="A416" s="4"/>
      <c r="B416" s="2"/>
      <c r="C416" s="2"/>
      <c r="D416" s="7"/>
      <c r="E416" s="19"/>
      <c r="F416" s="89"/>
      <c r="G416" s="22"/>
      <c r="H416" s="3"/>
      <c r="I416" s="3"/>
      <c r="J416" s="52"/>
      <c r="K416" s="90"/>
      <c r="L416" s="14"/>
      <c r="M416" s="14"/>
      <c r="N416" s="14"/>
      <c r="O416" s="3"/>
      <c r="P416" s="13"/>
    </row>
    <row r="417" spans="1:16" ht="15.75" customHeight="1">
      <c r="A417" s="4"/>
      <c r="B417" s="2"/>
      <c r="C417" s="2"/>
      <c r="D417" s="7"/>
      <c r="E417" s="19"/>
      <c r="F417" s="89"/>
      <c r="G417" s="22"/>
      <c r="H417" s="3"/>
      <c r="I417" s="3"/>
      <c r="J417" s="52"/>
      <c r="K417" s="90"/>
      <c r="L417" s="14"/>
      <c r="M417" s="14"/>
      <c r="N417" s="14"/>
      <c r="O417" s="3"/>
      <c r="P417" s="13"/>
    </row>
    <row r="418" spans="1:16" ht="15.75" customHeight="1">
      <c r="A418" s="4"/>
      <c r="B418" s="2"/>
      <c r="C418" s="2"/>
      <c r="D418" s="7"/>
      <c r="E418" s="19"/>
      <c r="F418" s="89"/>
      <c r="G418" s="22"/>
      <c r="H418" s="3"/>
      <c r="I418" s="3"/>
      <c r="J418" s="52"/>
      <c r="K418" s="90"/>
      <c r="L418" s="14"/>
      <c r="M418" s="14"/>
      <c r="N418" s="14"/>
      <c r="O418" s="3"/>
      <c r="P418" s="13"/>
    </row>
    <row r="419" spans="1:16" ht="15.75" customHeight="1">
      <c r="A419" s="4"/>
      <c r="B419" s="2"/>
      <c r="C419" s="2"/>
      <c r="D419" s="7"/>
      <c r="E419" s="19"/>
      <c r="F419" s="89"/>
      <c r="G419" s="22"/>
      <c r="H419" s="3"/>
      <c r="I419" s="3"/>
      <c r="J419" s="52"/>
      <c r="K419" s="90"/>
      <c r="L419" s="14"/>
      <c r="M419" s="14"/>
      <c r="N419" s="14"/>
      <c r="O419" s="3"/>
      <c r="P419" s="13"/>
    </row>
    <row r="420" spans="1:16" ht="15.75" customHeight="1">
      <c r="A420" s="4"/>
      <c r="B420" s="2"/>
      <c r="C420" s="2"/>
      <c r="D420" s="7"/>
      <c r="E420" s="19"/>
      <c r="F420" s="89"/>
      <c r="G420" s="22"/>
      <c r="H420" s="3"/>
      <c r="I420" s="3"/>
      <c r="J420" s="52"/>
      <c r="K420" s="90"/>
      <c r="L420" s="14"/>
      <c r="M420" s="14"/>
      <c r="N420" s="14"/>
      <c r="O420" s="3"/>
      <c r="P420" s="13"/>
    </row>
    <row r="421" spans="1:16" ht="15.75" customHeight="1">
      <c r="A421" s="4"/>
      <c r="B421" s="2"/>
      <c r="C421" s="2"/>
      <c r="D421" s="7"/>
      <c r="E421" s="19"/>
      <c r="F421" s="89"/>
      <c r="G421" s="22"/>
      <c r="H421" s="3"/>
      <c r="I421" s="3"/>
      <c r="J421" s="52"/>
      <c r="K421" s="90"/>
      <c r="L421" s="14"/>
      <c r="M421" s="14"/>
      <c r="N421" s="14"/>
      <c r="O421" s="3"/>
      <c r="P421" s="13"/>
    </row>
    <row r="422" spans="1:16" ht="15.75" customHeight="1">
      <c r="A422" s="4"/>
      <c r="B422" s="2"/>
      <c r="C422" s="2"/>
      <c r="D422" s="7"/>
      <c r="E422" s="19"/>
      <c r="F422" s="89"/>
      <c r="G422" s="22"/>
      <c r="H422" s="3"/>
      <c r="I422" s="3"/>
      <c r="J422" s="52"/>
      <c r="K422" s="90"/>
      <c r="L422" s="14"/>
      <c r="M422" s="14"/>
      <c r="N422" s="14"/>
      <c r="O422" s="3"/>
      <c r="P422" s="13"/>
    </row>
    <row r="423" spans="1:16" ht="15.75" customHeight="1">
      <c r="A423" s="4"/>
      <c r="B423" s="2"/>
      <c r="C423" s="2"/>
      <c r="D423" s="7"/>
      <c r="E423" s="19"/>
      <c r="F423" s="89"/>
      <c r="G423" s="22"/>
      <c r="H423" s="3"/>
      <c r="I423" s="3"/>
      <c r="J423" s="52"/>
      <c r="K423" s="90"/>
      <c r="L423" s="14"/>
      <c r="M423" s="14"/>
      <c r="N423" s="14"/>
      <c r="O423" s="3"/>
      <c r="P423" s="13"/>
    </row>
    <row r="424" spans="1:16" ht="15.75" customHeight="1">
      <c r="A424" s="4"/>
      <c r="B424" s="2"/>
      <c r="C424" s="2"/>
      <c r="D424" s="7"/>
      <c r="E424" s="19"/>
      <c r="F424" s="89"/>
      <c r="G424" s="22"/>
      <c r="H424" s="3"/>
      <c r="I424" s="3"/>
      <c r="J424" s="52"/>
      <c r="K424" s="90"/>
      <c r="L424" s="14"/>
      <c r="M424" s="14"/>
      <c r="N424" s="14"/>
      <c r="O424" s="3"/>
      <c r="P424" s="13"/>
    </row>
    <row r="425" spans="1:16" ht="15.75" customHeight="1">
      <c r="A425" s="4"/>
      <c r="B425" s="2"/>
      <c r="C425" s="2"/>
      <c r="D425" s="7"/>
      <c r="E425" s="19"/>
      <c r="F425" s="89"/>
      <c r="G425" s="22"/>
      <c r="H425" s="3"/>
      <c r="I425" s="3"/>
      <c r="J425" s="52"/>
      <c r="K425" s="90"/>
      <c r="L425" s="14"/>
      <c r="M425" s="14"/>
      <c r="N425" s="14"/>
      <c r="O425" s="3"/>
      <c r="P425" s="13"/>
    </row>
    <row r="426" spans="1:16" ht="15.75" customHeight="1">
      <c r="A426" s="4"/>
      <c r="B426" s="2"/>
      <c r="C426" s="2"/>
      <c r="D426" s="7"/>
      <c r="E426" s="19"/>
      <c r="F426" s="89"/>
      <c r="G426" s="22"/>
      <c r="H426" s="3"/>
      <c r="I426" s="3"/>
      <c r="J426" s="52"/>
      <c r="K426" s="90"/>
      <c r="L426" s="14"/>
      <c r="M426" s="14"/>
      <c r="N426" s="14"/>
      <c r="O426" s="3"/>
      <c r="P426" s="13"/>
    </row>
    <row r="427" spans="1:16" ht="15.75" customHeight="1">
      <c r="A427" s="4"/>
      <c r="B427" s="2"/>
      <c r="C427" s="2"/>
      <c r="D427" s="7"/>
      <c r="E427" s="19"/>
      <c r="F427" s="89"/>
      <c r="G427" s="22"/>
      <c r="H427" s="3"/>
      <c r="I427" s="3"/>
      <c r="J427" s="52"/>
      <c r="K427" s="90"/>
      <c r="L427" s="14"/>
      <c r="M427" s="14"/>
      <c r="N427" s="14"/>
      <c r="O427" s="3"/>
      <c r="P427" s="13"/>
    </row>
    <row r="428" spans="1:16" ht="15.75" customHeight="1">
      <c r="A428" s="4"/>
      <c r="B428" s="2"/>
      <c r="C428" s="2"/>
      <c r="D428" s="7"/>
      <c r="E428" s="19"/>
      <c r="F428" s="89"/>
      <c r="G428" s="22"/>
      <c r="H428" s="3"/>
      <c r="I428" s="3"/>
      <c r="J428" s="52"/>
      <c r="K428" s="90"/>
      <c r="L428" s="14"/>
      <c r="M428" s="14"/>
      <c r="N428" s="14"/>
      <c r="O428" s="3"/>
      <c r="P428" s="13"/>
    </row>
    <row r="429" spans="1:16" ht="15.75" customHeight="1">
      <c r="A429" s="4"/>
      <c r="B429" s="2"/>
      <c r="C429" s="2"/>
      <c r="D429" s="7"/>
      <c r="E429" s="19"/>
      <c r="F429" s="89"/>
      <c r="G429" s="22"/>
      <c r="H429" s="3"/>
      <c r="I429" s="3"/>
      <c r="J429" s="52"/>
      <c r="K429" s="90"/>
      <c r="L429" s="14"/>
      <c r="M429" s="14"/>
      <c r="N429" s="14"/>
      <c r="O429" s="3"/>
      <c r="P429" s="13"/>
    </row>
    <row r="430" spans="1:16" ht="15.75" customHeight="1">
      <c r="A430" s="4"/>
      <c r="B430" s="2"/>
      <c r="C430" s="2"/>
      <c r="D430" s="7"/>
      <c r="E430" s="19"/>
      <c r="F430" s="89"/>
      <c r="G430" s="22"/>
      <c r="H430" s="3"/>
      <c r="I430" s="3"/>
      <c r="J430" s="52"/>
      <c r="K430" s="90"/>
      <c r="L430" s="14"/>
      <c r="M430" s="14"/>
      <c r="N430" s="14"/>
      <c r="O430" s="3"/>
      <c r="P430" s="13"/>
    </row>
    <row r="431" spans="1:16" ht="15.75" customHeight="1">
      <c r="A431" s="4"/>
      <c r="B431" s="2"/>
      <c r="C431" s="2"/>
      <c r="D431" s="7"/>
      <c r="E431" s="19"/>
      <c r="F431" s="89"/>
      <c r="G431" s="22"/>
      <c r="H431" s="3"/>
      <c r="I431" s="3"/>
      <c r="J431" s="52"/>
      <c r="K431" s="90"/>
      <c r="L431" s="14"/>
      <c r="M431" s="14"/>
      <c r="N431" s="14"/>
      <c r="O431" s="3"/>
      <c r="P431" s="13"/>
    </row>
    <row r="432" spans="1:16" ht="15.75" customHeight="1">
      <c r="A432" s="4"/>
      <c r="B432" s="2"/>
      <c r="C432" s="2"/>
      <c r="D432" s="7"/>
      <c r="E432" s="19"/>
      <c r="F432" s="89"/>
      <c r="G432" s="22"/>
      <c r="H432" s="3"/>
      <c r="I432" s="3"/>
      <c r="J432" s="52"/>
      <c r="K432" s="90"/>
      <c r="L432" s="14"/>
      <c r="M432" s="14"/>
      <c r="N432" s="14"/>
      <c r="O432" s="3"/>
      <c r="P432" s="13"/>
    </row>
    <row r="433" spans="1:16" ht="15.75" customHeight="1">
      <c r="A433" s="4"/>
      <c r="B433" s="2"/>
      <c r="C433" s="2"/>
      <c r="D433" s="7"/>
      <c r="E433" s="19"/>
      <c r="F433" s="89"/>
      <c r="G433" s="22"/>
      <c r="H433" s="3"/>
      <c r="I433" s="3"/>
      <c r="J433" s="52"/>
      <c r="K433" s="90"/>
      <c r="L433" s="14"/>
      <c r="M433" s="14"/>
      <c r="N433" s="14"/>
      <c r="O433" s="3"/>
      <c r="P433" s="13"/>
    </row>
    <row r="434" spans="1:16" ht="15.75" customHeight="1">
      <c r="A434" s="4"/>
      <c r="B434" s="2"/>
      <c r="C434" s="2"/>
      <c r="D434" s="7"/>
      <c r="E434" s="19"/>
      <c r="F434" s="89"/>
      <c r="G434" s="22"/>
      <c r="H434" s="3"/>
      <c r="I434" s="3"/>
      <c r="J434" s="52"/>
      <c r="K434" s="90"/>
      <c r="L434" s="14"/>
      <c r="M434" s="14"/>
      <c r="N434" s="14"/>
      <c r="O434" s="3"/>
      <c r="P434" s="13"/>
    </row>
    <row r="435" spans="1:16" ht="15.75" customHeight="1">
      <c r="A435" s="4"/>
      <c r="B435" s="2"/>
      <c r="C435" s="2"/>
      <c r="D435" s="7"/>
      <c r="E435" s="19"/>
      <c r="F435" s="89"/>
      <c r="G435" s="22"/>
      <c r="H435" s="3"/>
      <c r="I435" s="3"/>
      <c r="J435" s="52"/>
      <c r="K435" s="90"/>
      <c r="L435" s="14"/>
      <c r="M435" s="14"/>
      <c r="N435" s="14"/>
      <c r="O435" s="3"/>
      <c r="P435" s="13"/>
    </row>
    <row r="436" spans="1:16" ht="15.75" customHeight="1">
      <c r="A436" s="4"/>
      <c r="B436" s="2"/>
      <c r="C436" s="2"/>
      <c r="D436" s="7"/>
      <c r="E436" s="19"/>
      <c r="F436" s="89"/>
      <c r="G436" s="22"/>
      <c r="H436" s="3"/>
      <c r="I436" s="3"/>
      <c r="J436" s="52"/>
      <c r="K436" s="90"/>
      <c r="L436" s="14"/>
      <c r="M436" s="14"/>
      <c r="N436" s="14"/>
      <c r="O436" s="3"/>
      <c r="P436" s="13"/>
    </row>
    <row r="437" spans="1:16" ht="15.75" customHeight="1">
      <c r="A437" s="4"/>
      <c r="B437" s="2"/>
      <c r="C437" s="2"/>
      <c r="D437" s="7"/>
      <c r="E437" s="19"/>
      <c r="F437" s="89"/>
      <c r="G437" s="22"/>
      <c r="H437" s="3"/>
      <c r="I437" s="3"/>
      <c r="J437" s="52"/>
      <c r="K437" s="90"/>
      <c r="L437" s="14"/>
      <c r="M437" s="14"/>
      <c r="N437" s="14"/>
      <c r="O437" s="3"/>
      <c r="P437" s="13"/>
    </row>
    <row r="438" spans="1:16" ht="15.75" customHeight="1">
      <c r="A438" s="4"/>
      <c r="B438" s="2"/>
      <c r="C438" s="2"/>
      <c r="D438" s="7"/>
      <c r="E438" s="19"/>
      <c r="F438" s="89"/>
      <c r="G438" s="22"/>
      <c r="H438" s="3"/>
      <c r="I438" s="3"/>
      <c r="J438" s="52"/>
      <c r="K438" s="90"/>
      <c r="L438" s="14"/>
      <c r="M438" s="14"/>
      <c r="N438" s="14"/>
      <c r="O438" s="3"/>
      <c r="P438" s="13"/>
    </row>
    <row r="439" spans="1:16" ht="15.75" customHeight="1">
      <c r="A439" s="4"/>
      <c r="B439" s="2"/>
      <c r="C439" s="2"/>
      <c r="D439" s="7"/>
      <c r="E439" s="19"/>
      <c r="F439" s="89"/>
      <c r="G439" s="22"/>
      <c r="H439" s="3"/>
      <c r="I439" s="3"/>
      <c r="J439" s="52"/>
      <c r="K439" s="90"/>
      <c r="L439" s="14"/>
      <c r="M439" s="14"/>
      <c r="N439" s="14"/>
      <c r="O439" s="3"/>
      <c r="P439" s="13"/>
    </row>
    <row r="440" spans="1:16" ht="15.75" customHeight="1">
      <c r="A440" s="4"/>
      <c r="B440" s="2"/>
      <c r="C440" s="2"/>
      <c r="D440" s="7"/>
      <c r="E440" s="19"/>
      <c r="F440" s="89"/>
      <c r="G440" s="22"/>
      <c r="H440" s="3"/>
      <c r="I440" s="3"/>
      <c r="J440" s="52"/>
      <c r="K440" s="90"/>
      <c r="L440" s="14"/>
      <c r="M440" s="14"/>
      <c r="N440" s="14"/>
      <c r="O440" s="3"/>
      <c r="P440" s="13"/>
    </row>
    <row r="441" spans="1:16" ht="15.75" customHeight="1">
      <c r="A441" s="4"/>
      <c r="B441" s="2"/>
      <c r="C441" s="2"/>
      <c r="D441" s="7"/>
      <c r="E441" s="19"/>
      <c r="F441" s="89"/>
      <c r="G441" s="22"/>
      <c r="H441" s="3"/>
      <c r="I441" s="3"/>
      <c r="J441" s="52"/>
      <c r="K441" s="90"/>
      <c r="L441" s="14"/>
      <c r="M441" s="14"/>
      <c r="N441" s="14"/>
      <c r="O441" s="3"/>
      <c r="P441" s="13"/>
    </row>
    <row r="442" spans="1:16" ht="15.75" customHeight="1">
      <c r="A442" s="4"/>
      <c r="B442" s="2"/>
      <c r="C442" s="2"/>
      <c r="D442" s="7"/>
      <c r="E442" s="19"/>
      <c r="F442" s="89"/>
      <c r="G442" s="22"/>
      <c r="H442" s="3"/>
      <c r="I442" s="3"/>
      <c r="J442" s="52"/>
      <c r="K442" s="90"/>
      <c r="L442" s="14"/>
      <c r="M442" s="14"/>
      <c r="N442" s="14"/>
      <c r="O442" s="3"/>
      <c r="P442" s="13"/>
    </row>
    <row r="443" spans="1:16" ht="15.75" customHeight="1">
      <c r="A443" s="4"/>
      <c r="B443" s="2"/>
      <c r="C443" s="2"/>
      <c r="D443" s="7"/>
      <c r="E443" s="19"/>
      <c r="F443" s="89"/>
      <c r="G443" s="22"/>
      <c r="H443" s="3"/>
      <c r="I443" s="3"/>
      <c r="J443" s="52"/>
      <c r="K443" s="90"/>
      <c r="L443" s="14"/>
      <c r="M443" s="14"/>
      <c r="N443" s="14"/>
      <c r="O443" s="3"/>
      <c r="P443" s="13"/>
    </row>
    <row r="444" spans="1:16" ht="15.75" customHeight="1">
      <c r="A444" s="4"/>
      <c r="B444" s="2"/>
      <c r="C444" s="2"/>
      <c r="D444" s="7"/>
      <c r="E444" s="19"/>
      <c r="F444" s="89"/>
      <c r="G444" s="22"/>
      <c r="H444" s="3"/>
      <c r="I444" s="3"/>
      <c r="J444" s="52"/>
      <c r="K444" s="90"/>
      <c r="L444" s="14"/>
      <c r="M444" s="14"/>
      <c r="N444" s="14"/>
      <c r="O444" s="3"/>
      <c r="P444" s="13"/>
    </row>
    <row r="445" spans="1:16" ht="15.75" customHeight="1">
      <c r="A445" s="4"/>
      <c r="B445" s="2"/>
      <c r="C445" s="2"/>
      <c r="D445" s="7"/>
      <c r="E445" s="19"/>
      <c r="F445" s="89"/>
      <c r="G445" s="22"/>
      <c r="H445" s="3"/>
      <c r="I445" s="3"/>
      <c r="J445" s="52"/>
      <c r="K445" s="90"/>
      <c r="L445" s="14"/>
      <c r="M445" s="14"/>
      <c r="N445" s="14"/>
      <c r="O445" s="3"/>
      <c r="P445" s="13"/>
    </row>
    <row r="446" spans="1:16" ht="15.75" customHeight="1">
      <c r="A446" s="4"/>
      <c r="B446" s="2"/>
      <c r="C446" s="2"/>
      <c r="D446" s="7"/>
      <c r="E446" s="19"/>
      <c r="F446" s="89"/>
      <c r="G446" s="22"/>
      <c r="H446" s="3"/>
      <c r="I446" s="3"/>
      <c r="J446" s="52"/>
      <c r="K446" s="90"/>
      <c r="L446" s="14"/>
      <c r="M446" s="14"/>
      <c r="N446" s="14"/>
      <c r="O446" s="3"/>
      <c r="P446" s="13"/>
    </row>
    <row r="447" spans="1:16" ht="15.75" customHeight="1">
      <c r="A447" s="4"/>
      <c r="B447" s="2"/>
      <c r="C447" s="2"/>
      <c r="D447" s="7"/>
      <c r="E447" s="19"/>
      <c r="F447" s="89"/>
      <c r="G447" s="22"/>
      <c r="H447" s="3"/>
      <c r="I447" s="3"/>
      <c r="J447" s="52"/>
      <c r="K447" s="90"/>
      <c r="L447" s="14"/>
      <c r="M447" s="14"/>
      <c r="N447" s="14"/>
      <c r="O447" s="3"/>
      <c r="P447" s="13"/>
    </row>
    <row r="448" spans="1:16" ht="15.75" customHeight="1">
      <c r="A448" s="4"/>
      <c r="B448" s="2"/>
      <c r="C448" s="2"/>
      <c r="D448" s="7"/>
      <c r="E448" s="19"/>
      <c r="F448" s="89"/>
      <c r="G448" s="22"/>
      <c r="H448" s="3"/>
      <c r="I448" s="3"/>
      <c r="J448" s="52"/>
      <c r="K448" s="90"/>
      <c r="L448" s="14"/>
      <c r="M448" s="14"/>
      <c r="N448" s="14"/>
      <c r="O448" s="3"/>
      <c r="P448" s="13"/>
    </row>
    <row r="449" spans="1:16" ht="15.75" customHeight="1">
      <c r="A449" s="4"/>
      <c r="B449" s="2"/>
      <c r="C449" s="2"/>
      <c r="D449" s="7"/>
      <c r="E449" s="19"/>
      <c r="F449" s="89"/>
      <c r="G449" s="22"/>
      <c r="H449" s="3"/>
      <c r="I449" s="3"/>
      <c r="J449" s="52"/>
      <c r="K449" s="90"/>
      <c r="L449" s="14"/>
      <c r="M449" s="14"/>
      <c r="N449" s="14"/>
      <c r="O449" s="3"/>
      <c r="P449" s="13"/>
    </row>
  </sheetData>
  <sortState ref="A3:V317">
    <sortCondition descending="1" ref="A3:A317"/>
    <sortCondition descending="1" ref="F3:F31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D2:Z73"/>
  <sheetViews>
    <sheetView workbookViewId="0">
      <selection activeCell="C1" sqref="C1"/>
    </sheetView>
  </sheetViews>
  <sheetFormatPr defaultRowHeight="24" customHeight="1"/>
  <cols>
    <col min="1" max="1" width="2" customWidth="1"/>
    <col min="2" max="2" width="1.5703125" customWidth="1"/>
    <col min="4" max="4" width="18.85546875" customWidth="1"/>
    <col min="5" max="5" width="14.85546875" customWidth="1"/>
    <col min="6" max="6" width="10" customWidth="1"/>
    <col min="7" max="8" width="13.7109375" customWidth="1"/>
    <col min="9" max="10" width="12.85546875" customWidth="1"/>
    <col min="12" max="12" width="3.140625" style="30" customWidth="1"/>
    <col min="14" max="14" width="19" customWidth="1"/>
    <col min="15" max="15" width="12.5703125" customWidth="1"/>
    <col min="19" max="19" width="20.42578125" customWidth="1"/>
    <col min="20" max="20" width="12.140625" customWidth="1"/>
  </cols>
  <sheetData>
    <row r="2" spans="4:25" ht="19.5" customHeight="1" thickBot="1">
      <c r="P2" t="s">
        <v>309</v>
      </c>
      <c r="U2" t="s">
        <v>308</v>
      </c>
      <c r="X2" t="s">
        <v>313</v>
      </c>
    </row>
    <row r="3" spans="4:25" ht="29.25" customHeight="1" thickTop="1" thickBot="1">
      <c r="D3" s="42" t="s">
        <v>253</v>
      </c>
      <c r="E3" s="42" t="s">
        <v>260</v>
      </c>
      <c r="F3" s="42" t="s">
        <v>318</v>
      </c>
      <c r="G3" s="42" t="s">
        <v>315</v>
      </c>
      <c r="H3" s="42" t="s">
        <v>316</v>
      </c>
      <c r="I3" s="42" t="s">
        <v>314</v>
      </c>
      <c r="J3" s="42" t="s">
        <v>317</v>
      </c>
      <c r="N3" s="25" t="s">
        <v>253</v>
      </c>
      <c r="O3" s="25" t="s">
        <v>260</v>
      </c>
      <c r="P3" s="25" t="s">
        <v>310</v>
      </c>
      <c r="Q3" s="25" t="s">
        <v>311</v>
      </c>
      <c r="S3" s="25" t="s">
        <v>253</v>
      </c>
      <c r="T3" s="25" t="s">
        <v>260</v>
      </c>
      <c r="U3" s="25" t="s">
        <v>310</v>
      </c>
      <c r="V3" s="25" t="s">
        <v>311</v>
      </c>
      <c r="X3" s="25" t="s">
        <v>310</v>
      </c>
      <c r="Y3" s="25" t="s">
        <v>311</v>
      </c>
    </row>
    <row r="4" spans="4:25" ht="24" customHeight="1" thickTop="1" thickBot="1">
      <c r="D4" s="31"/>
      <c r="E4" s="32"/>
      <c r="F4" s="32"/>
      <c r="G4" s="32"/>
      <c r="H4" s="32"/>
      <c r="I4" s="32"/>
      <c r="J4" s="33"/>
      <c r="W4" t="s">
        <v>312</v>
      </c>
    </row>
    <row r="5" spans="4:25" ht="24" customHeight="1" thickTop="1" thickBot="1">
      <c r="D5" s="34" t="str">
        <f t="shared" ref="D5:D27" si="0">N5</f>
        <v>ABBEVILLE</v>
      </c>
      <c r="E5" s="35">
        <f t="shared" ref="E5:E27" si="1">O5</f>
        <v>14914</v>
      </c>
      <c r="F5" s="36">
        <f t="shared" ref="F5:F51" si="2">(G5+I5)/E5</f>
        <v>0.11713825935362747</v>
      </c>
      <c r="G5" s="35">
        <f t="shared" ref="G5:G27" si="3">P5</f>
        <v>1596</v>
      </c>
      <c r="H5" s="36">
        <f>G5/E5</f>
        <v>0.10701354432077242</v>
      </c>
      <c r="I5" s="35">
        <f t="shared" ref="I5:I26" si="4">U5</f>
        <v>151</v>
      </c>
      <c r="J5" s="37">
        <f>I5/E5</f>
        <v>1.0124715032855036E-2</v>
      </c>
      <c r="N5" s="26" t="s">
        <v>307</v>
      </c>
      <c r="O5" s="27">
        <v>14914</v>
      </c>
      <c r="P5" s="27">
        <v>1596</v>
      </c>
      <c r="Q5" s="27">
        <v>10.701000000000001</v>
      </c>
      <c r="S5" s="26" t="s">
        <v>307</v>
      </c>
      <c r="T5" s="27">
        <v>14914</v>
      </c>
      <c r="U5" s="27">
        <v>151</v>
      </c>
      <c r="V5" s="27">
        <v>1.012</v>
      </c>
      <c r="W5">
        <f t="shared" ref="W5:W36" si="5">T5-O5</f>
        <v>0</v>
      </c>
      <c r="X5">
        <f>P5+U5</f>
        <v>1747</v>
      </c>
      <c r="Y5" s="28">
        <f>X5/T5</f>
        <v>0.11713825935362747</v>
      </c>
    </row>
    <row r="6" spans="4:25" ht="24" customHeight="1" thickTop="1" thickBot="1">
      <c r="D6" s="34" t="str">
        <f t="shared" si="0"/>
        <v> AIKEN</v>
      </c>
      <c r="E6" s="35">
        <f t="shared" si="1"/>
        <v>107007</v>
      </c>
      <c r="F6" s="36">
        <f t="shared" si="2"/>
        <v>9.2433205304325888E-2</v>
      </c>
      <c r="G6" s="35">
        <f t="shared" si="3"/>
        <v>1721</v>
      </c>
      <c r="H6" s="36">
        <f t="shared" ref="H6:H51" si="6">G6/E6</f>
        <v>1.608305998672984E-2</v>
      </c>
      <c r="I6" s="35">
        <f t="shared" si="4"/>
        <v>8170</v>
      </c>
      <c r="J6" s="37">
        <f t="shared" ref="J6:J51" si="7">I6/E6</f>
        <v>7.6350145317596041E-2</v>
      </c>
      <c r="N6" s="26" t="s">
        <v>261</v>
      </c>
      <c r="O6" s="27">
        <v>107007</v>
      </c>
      <c r="P6" s="27">
        <v>1721</v>
      </c>
      <c r="Q6" s="27">
        <v>1.6080000000000001</v>
      </c>
      <c r="S6" s="26" t="s">
        <v>261</v>
      </c>
      <c r="T6" s="27">
        <v>107007</v>
      </c>
      <c r="U6" s="27">
        <v>8170</v>
      </c>
      <c r="V6" s="27">
        <v>7.6349999999999998</v>
      </c>
      <c r="W6">
        <f t="shared" si="5"/>
        <v>0</v>
      </c>
      <c r="X6">
        <f t="shared" ref="X6:X53" si="8">P6+U6</f>
        <v>9891</v>
      </c>
      <c r="Y6" s="28">
        <f t="shared" ref="Y6:Y53" si="9">X6/T6</f>
        <v>9.2433205304325888E-2</v>
      </c>
    </row>
    <row r="7" spans="4:25" ht="24" customHeight="1" thickTop="1" thickBot="1">
      <c r="D7" s="34" t="str">
        <f t="shared" si="0"/>
        <v> ALLENDALE</v>
      </c>
      <c r="E7" s="35">
        <f t="shared" si="1"/>
        <v>5908</v>
      </c>
      <c r="F7" s="36">
        <f t="shared" si="2"/>
        <v>1.4218009478672985E-2</v>
      </c>
      <c r="G7" s="35">
        <f t="shared" si="3"/>
        <v>10</v>
      </c>
      <c r="H7" s="36">
        <f t="shared" si="6"/>
        <v>1.6926201760324984E-3</v>
      </c>
      <c r="I7" s="35">
        <f t="shared" si="4"/>
        <v>74</v>
      </c>
      <c r="J7" s="37">
        <f t="shared" si="7"/>
        <v>1.2525389302640487E-2</v>
      </c>
      <c r="N7" s="26" t="s">
        <v>262</v>
      </c>
      <c r="O7" s="27">
        <v>5908</v>
      </c>
      <c r="P7" s="27">
        <v>10</v>
      </c>
      <c r="Q7" s="27">
        <v>0.16900000000000001</v>
      </c>
      <c r="S7" s="26" t="s">
        <v>262</v>
      </c>
      <c r="T7" s="27">
        <v>5908</v>
      </c>
      <c r="U7" s="27">
        <v>74</v>
      </c>
      <c r="V7" s="27">
        <v>1.252</v>
      </c>
      <c r="W7">
        <f t="shared" si="5"/>
        <v>0</v>
      </c>
      <c r="X7">
        <f t="shared" si="8"/>
        <v>84</v>
      </c>
      <c r="Y7" s="28">
        <f t="shared" si="9"/>
        <v>1.4218009478672985E-2</v>
      </c>
    </row>
    <row r="8" spans="4:25" ht="24" customHeight="1" thickTop="1" thickBot="1">
      <c r="D8" s="34" t="str">
        <f t="shared" si="0"/>
        <v> ANDERSON</v>
      </c>
      <c r="E8" s="35">
        <f t="shared" si="1"/>
        <v>113856</v>
      </c>
      <c r="F8" s="36">
        <f t="shared" si="2"/>
        <v>0.20627810567734683</v>
      </c>
      <c r="G8" s="35">
        <f t="shared" si="3"/>
        <v>521</v>
      </c>
      <c r="H8" s="36">
        <f t="shared" si="6"/>
        <v>4.5759555930297924E-3</v>
      </c>
      <c r="I8" s="35">
        <f t="shared" si="4"/>
        <v>22965</v>
      </c>
      <c r="J8" s="37">
        <f t="shared" si="7"/>
        <v>0.20170215008431702</v>
      </c>
      <c r="N8" s="26" t="s">
        <v>263</v>
      </c>
      <c r="O8" s="27">
        <v>113856</v>
      </c>
      <c r="P8" s="27">
        <v>521</v>
      </c>
      <c r="Q8" s="27">
        <v>0.45700000000000002</v>
      </c>
      <c r="S8" s="26" t="s">
        <v>263</v>
      </c>
      <c r="T8" s="27">
        <v>113856</v>
      </c>
      <c r="U8" s="27">
        <v>22965</v>
      </c>
      <c r="V8" s="27">
        <v>20.170000000000002</v>
      </c>
      <c r="W8">
        <f t="shared" si="5"/>
        <v>0</v>
      </c>
      <c r="X8">
        <f t="shared" si="8"/>
        <v>23486</v>
      </c>
      <c r="Y8" s="28">
        <f t="shared" si="9"/>
        <v>0.20627810567734683</v>
      </c>
    </row>
    <row r="9" spans="4:25" ht="24" customHeight="1" thickTop="1" thickBot="1">
      <c r="D9" s="34" t="str">
        <f t="shared" si="0"/>
        <v> BAMBERG</v>
      </c>
      <c r="E9" s="35">
        <f t="shared" si="1"/>
        <v>9607</v>
      </c>
      <c r="F9" s="36">
        <f t="shared" si="2"/>
        <v>0.15832205683355885</v>
      </c>
      <c r="G9" s="35">
        <f t="shared" si="3"/>
        <v>1520</v>
      </c>
      <c r="H9" s="36">
        <f t="shared" si="6"/>
        <v>0.15821796606640992</v>
      </c>
      <c r="I9" s="35">
        <f t="shared" si="4"/>
        <v>1</v>
      </c>
      <c r="J9" s="37">
        <f t="shared" si="7"/>
        <v>1.0409076714895389E-4</v>
      </c>
      <c r="N9" s="26" t="s">
        <v>264</v>
      </c>
      <c r="O9" s="27">
        <v>9607</v>
      </c>
      <c r="P9" s="27">
        <v>1520</v>
      </c>
      <c r="Q9" s="27">
        <v>15.821</v>
      </c>
      <c r="S9" s="26" t="s">
        <v>264</v>
      </c>
      <c r="T9" s="27">
        <v>9607</v>
      </c>
      <c r="U9" s="27">
        <v>1</v>
      </c>
      <c r="V9" s="27">
        <v>0.01</v>
      </c>
      <c r="W9">
        <f t="shared" si="5"/>
        <v>0</v>
      </c>
      <c r="X9">
        <f t="shared" si="8"/>
        <v>1521</v>
      </c>
      <c r="Y9" s="28">
        <f t="shared" si="9"/>
        <v>0.15832205683355885</v>
      </c>
    </row>
    <row r="10" spans="4:25" ht="24" customHeight="1" thickTop="1" thickBot="1">
      <c r="D10" s="34" t="str">
        <f t="shared" si="0"/>
        <v> BARNWELL</v>
      </c>
      <c r="E10" s="35">
        <f t="shared" si="1"/>
        <v>13477</v>
      </c>
      <c r="F10" s="36">
        <f t="shared" si="2"/>
        <v>9.1192401869852335E-2</v>
      </c>
      <c r="G10" s="35">
        <f t="shared" si="3"/>
        <v>564</v>
      </c>
      <c r="H10" s="36">
        <f t="shared" si="6"/>
        <v>4.1849076203902949E-2</v>
      </c>
      <c r="I10" s="35">
        <f t="shared" si="4"/>
        <v>665</v>
      </c>
      <c r="J10" s="37">
        <f t="shared" si="7"/>
        <v>4.9343325665949393E-2</v>
      </c>
      <c r="N10" s="26" t="s">
        <v>265</v>
      </c>
      <c r="O10" s="27">
        <v>13477</v>
      </c>
      <c r="P10" s="27">
        <v>564</v>
      </c>
      <c r="Q10" s="27">
        <v>4.1840000000000002</v>
      </c>
      <c r="S10" s="26" t="s">
        <v>265</v>
      </c>
      <c r="T10" s="27">
        <v>13477</v>
      </c>
      <c r="U10" s="27">
        <v>665</v>
      </c>
      <c r="V10" s="27">
        <v>4.9340000000000002</v>
      </c>
      <c r="W10">
        <f t="shared" si="5"/>
        <v>0</v>
      </c>
      <c r="X10">
        <f t="shared" si="8"/>
        <v>1229</v>
      </c>
      <c r="Y10" s="28">
        <f t="shared" si="9"/>
        <v>9.1192401869852335E-2</v>
      </c>
    </row>
    <row r="11" spans="4:25" ht="24" customHeight="1" thickTop="1" thickBot="1">
      <c r="D11" s="34" t="str">
        <f t="shared" si="0"/>
        <v> BEAUFORT</v>
      </c>
      <c r="E11" s="35">
        <f t="shared" si="1"/>
        <v>107362</v>
      </c>
      <c r="F11" s="36">
        <f t="shared" si="2"/>
        <v>9.9113280304018184E-2</v>
      </c>
      <c r="G11" s="35">
        <f t="shared" si="3"/>
        <v>1734</v>
      </c>
      <c r="H11" s="36">
        <f t="shared" si="6"/>
        <v>1.6150965891097407E-2</v>
      </c>
      <c r="I11" s="35">
        <f t="shared" si="4"/>
        <v>8907</v>
      </c>
      <c r="J11" s="37">
        <f t="shared" si="7"/>
        <v>8.2962314412920776E-2</v>
      </c>
      <c r="N11" s="26" t="s">
        <v>266</v>
      </c>
      <c r="O11" s="27">
        <v>107362</v>
      </c>
      <c r="P11" s="27">
        <v>1734</v>
      </c>
      <c r="Q11" s="27">
        <v>1.615</v>
      </c>
      <c r="S11" s="26" t="s">
        <v>266</v>
      </c>
      <c r="T11" s="27">
        <v>107362</v>
      </c>
      <c r="U11" s="27">
        <v>8907</v>
      </c>
      <c r="V11" s="27">
        <v>8.2959999999999994</v>
      </c>
      <c r="W11">
        <f t="shared" si="5"/>
        <v>0</v>
      </c>
      <c r="X11">
        <f t="shared" si="8"/>
        <v>10641</v>
      </c>
      <c r="Y11" s="28">
        <f t="shared" si="9"/>
        <v>9.9113280304018184E-2</v>
      </c>
    </row>
    <row r="12" spans="4:25" ht="24" customHeight="1" thickTop="1" thickBot="1">
      <c r="D12" s="34" t="str">
        <f t="shared" si="0"/>
        <v> BERKELEY</v>
      </c>
      <c r="E12" s="35">
        <f t="shared" si="1"/>
        <v>112965</v>
      </c>
      <c r="F12" s="36">
        <f t="shared" si="2"/>
        <v>5.067056167839596E-2</v>
      </c>
      <c r="G12" s="35">
        <f t="shared" si="3"/>
        <v>32</v>
      </c>
      <c r="H12" s="36">
        <f t="shared" si="6"/>
        <v>2.8327358031248617E-4</v>
      </c>
      <c r="I12" s="35">
        <f t="shared" si="4"/>
        <v>5692</v>
      </c>
      <c r="J12" s="37">
        <f t="shared" si="7"/>
        <v>5.0387288098083474E-2</v>
      </c>
      <c r="N12" s="26" t="s">
        <v>267</v>
      </c>
      <c r="O12" s="27">
        <v>112965</v>
      </c>
      <c r="P12" s="27">
        <v>32</v>
      </c>
      <c r="Q12" s="27">
        <v>2.8000000000000001E-2</v>
      </c>
      <c r="S12" s="26" t="s">
        <v>267</v>
      </c>
      <c r="T12" s="27">
        <v>112965</v>
      </c>
      <c r="U12" s="27">
        <v>5692</v>
      </c>
      <c r="V12" s="27">
        <v>5.0380000000000003</v>
      </c>
      <c r="W12">
        <f t="shared" si="5"/>
        <v>0</v>
      </c>
      <c r="X12">
        <f t="shared" si="8"/>
        <v>5724</v>
      </c>
      <c r="Y12" s="28">
        <f t="shared" si="9"/>
        <v>5.067056167839596E-2</v>
      </c>
    </row>
    <row r="13" spans="4:25" ht="24" customHeight="1" thickTop="1" thickBot="1">
      <c r="D13" s="34" t="str">
        <f t="shared" si="0"/>
        <v> CALHOUN</v>
      </c>
      <c r="E13" s="35">
        <f t="shared" si="1"/>
        <v>10617</v>
      </c>
      <c r="F13" s="36">
        <f t="shared" si="2"/>
        <v>0.1907318451539983</v>
      </c>
      <c r="G13" s="35">
        <f t="shared" si="3"/>
        <v>2024</v>
      </c>
      <c r="H13" s="36">
        <f t="shared" si="6"/>
        <v>0.19063765658849016</v>
      </c>
      <c r="I13" s="35">
        <f t="shared" si="4"/>
        <v>1</v>
      </c>
      <c r="J13" s="37">
        <f t="shared" si="7"/>
        <v>9.4188565508147309E-5</v>
      </c>
      <c r="N13" s="26" t="s">
        <v>268</v>
      </c>
      <c r="O13" s="27">
        <v>10617</v>
      </c>
      <c r="P13" s="27">
        <v>2024</v>
      </c>
      <c r="Q13" s="27">
        <v>19.062999999999999</v>
      </c>
      <c r="S13" s="26" t="s">
        <v>268</v>
      </c>
      <c r="T13" s="27">
        <v>10617</v>
      </c>
      <c r="U13" s="27">
        <v>1</v>
      </c>
      <c r="V13" s="27">
        <v>8.9999999999999993E-3</v>
      </c>
      <c r="W13">
        <f t="shared" si="5"/>
        <v>0</v>
      </c>
      <c r="X13">
        <f t="shared" si="8"/>
        <v>2025</v>
      </c>
      <c r="Y13" s="28">
        <f t="shared" si="9"/>
        <v>0.1907318451539983</v>
      </c>
    </row>
    <row r="14" spans="4:25" ht="24" customHeight="1" thickTop="1" thickBot="1">
      <c r="D14" s="34" t="str">
        <f t="shared" si="0"/>
        <v> CHARLESTON</v>
      </c>
      <c r="E14" s="35">
        <f t="shared" si="1"/>
        <v>268876</v>
      </c>
      <c r="F14" s="36">
        <f t="shared" si="2"/>
        <v>7.6998318927684134E-2</v>
      </c>
      <c r="G14" s="35">
        <f t="shared" si="3"/>
        <v>6858</v>
      </c>
      <c r="H14" s="36">
        <f t="shared" si="6"/>
        <v>2.5506181288028684E-2</v>
      </c>
      <c r="I14" s="35">
        <f t="shared" si="4"/>
        <v>13845</v>
      </c>
      <c r="J14" s="37">
        <f t="shared" si="7"/>
        <v>5.1492137639655454E-2</v>
      </c>
      <c r="N14" s="26" t="s">
        <v>269</v>
      </c>
      <c r="O14" s="27">
        <v>268876</v>
      </c>
      <c r="P14" s="27">
        <v>6858</v>
      </c>
      <c r="Q14" s="27">
        <v>2.5499999999999998</v>
      </c>
      <c r="S14" s="26" t="s">
        <v>269</v>
      </c>
      <c r="T14" s="27">
        <v>268876</v>
      </c>
      <c r="U14" s="27">
        <v>13845</v>
      </c>
      <c r="V14" s="27">
        <v>5.149</v>
      </c>
      <c r="W14">
        <f t="shared" si="5"/>
        <v>0</v>
      </c>
      <c r="X14">
        <f t="shared" si="8"/>
        <v>20703</v>
      </c>
      <c r="Y14" s="28">
        <f t="shared" si="9"/>
        <v>7.6998318927684134E-2</v>
      </c>
    </row>
    <row r="15" spans="4:25" ht="24" customHeight="1" thickTop="1" thickBot="1">
      <c r="D15" s="34" t="str">
        <f t="shared" si="0"/>
        <v> CHEROKEE</v>
      </c>
      <c r="E15" s="35">
        <f t="shared" si="1"/>
        <v>31220</v>
      </c>
      <c r="F15" s="36">
        <f t="shared" si="2"/>
        <v>0.10022421524663677</v>
      </c>
      <c r="G15" s="35">
        <f t="shared" si="3"/>
        <v>0</v>
      </c>
      <c r="H15" s="36">
        <f t="shared" si="6"/>
        <v>0</v>
      </c>
      <c r="I15" s="35">
        <f t="shared" si="4"/>
        <v>3129</v>
      </c>
      <c r="J15" s="37">
        <f t="shared" si="7"/>
        <v>0.10022421524663677</v>
      </c>
      <c r="N15" s="26" t="s">
        <v>270</v>
      </c>
      <c r="O15" s="27">
        <v>31220</v>
      </c>
      <c r="P15" s="27">
        <v>0</v>
      </c>
      <c r="Q15" s="27">
        <v>0</v>
      </c>
      <c r="S15" s="26" t="s">
        <v>270</v>
      </c>
      <c r="T15" s="27">
        <v>31220</v>
      </c>
      <c r="U15" s="27">
        <v>3129</v>
      </c>
      <c r="V15" s="27">
        <v>10.022</v>
      </c>
      <c r="W15">
        <f t="shared" si="5"/>
        <v>0</v>
      </c>
      <c r="X15">
        <f t="shared" si="8"/>
        <v>3129</v>
      </c>
      <c r="Y15" s="28">
        <f t="shared" si="9"/>
        <v>0.10022421524663677</v>
      </c>
    </row>
    <row r="16" spans="4:25" ht="24" customHeight="1" thickTop="1" thickBot="1">
      <c r="D16" s="34" t="str">
        <f t="shared" si="0"/>
        <v> CHESTER</v>
      </c>
      <c r="E16" s="35">
        <f t="shared" si="1"/>
        <v>20404</v>
      </c>
      <c r="F16" s="36">
        <f t="shared" si="2"/>
        <v>0.21147814154087433</v>
      </c>
      <c r="G16" s="35">
        <f t="shared" si="3"/>
        <v>4016</v>
      </c>
      <c r="H16" s="36">
        <f t="shared" si="6"/>
        <v>0.19682415212703391</v>
      </c>
      <c r="I16" s="35">
        <f t="shared" si="4"/>
        <v>299</v>
      </c>
      <c r="J16" s="37">
        <f t="shared" si="7"/>
        <v>1.4653989413840423E-2</v>
      </c>
      <c r="N16" s="26" t="s">
        <v>271</v>
      </c>
      <c r="O16" s="27">
        <v>20404</v>
      </c>
      <c r="P16" s="27">
        <v>4016</v>
      </c>
      <c r="Q16" s="27">
        <v>19.681999999999999</v>
      </c>
      <c r="S16" s="26" t="s">
        <v>271</v>
      </c>
      <c r="T16" s="27">
        <v>20404</v>
      </c>
      <c r="U16" s="27">
        <v>299</v>
      </c>
      <c r="V16" s="27">
        <v>1.4650000000000001</v>
      </c>
      <c r="W16">
        <f t="shared" si="5"/>
        <v>0</v>
      </c>
      <c r="X16">
        <f t="shared" si="8"/>
        <v>4315</v>
      </c>
      <c r="Y16" s="28">
        <f t="shared" si="9"/>
        <v>0.21147814154087433</v>
      </c>
    </row>
    <row r="17" spans="4:26" ht="24" customHeight="1" thickTop="1" thickBot="1">
      <c r="D17" s="34" t="str">
        <f t="shared" si="0"/>
        <v> CHESTERFIELD</v>
      </c>
      <c r="E17" s="35">
        <f t="shared" si="1"/>
        <v>25530</v>
      </c>
      <c r="F17" s="36">
        <f t="shared" si="2"/>
        <v>6.596161378770074E-2</v>
      </c>
      <c r="G17" s="35">
        <f t="shared" si="3"/>
        <v>1411</v>
      </c>
      <c r="H17" s="36">
        <f t="shared" si="6"/>
        <v>5.5268311790050921E-2</v>
      </c>
      <c r="I17" s="35">
        <f t="shared" si="4"/>
        <v>273</v>
      </c>
      <c r="J17" s="37">
        <f t="shared" si="7"/>
        <v>1.0693301997649824E-2</v>
      </c>
      <c r="N17" s="26" t="s">
        <v>272</v>
      </c>
      <c r="O17" s="27">
        <v>25530</v>
      </c>
      <c r="P17" s="27">
        <v>1411</v>
      </c>
      <c r="Q17" s="27">
        <v>5.5259999999999998</v>
      </c>
      <c r="S17" s="26" t="s">
        <v>272</v>
      </c>
      <c r="T17" s="27">
        <v>25530</v>
      </c>
      <c r="U17" s="27">
        <v>273</v>
      </c>
      <c r="V17" s="27">
        <v>1.069</v>
      </c>
      <c r="W17">
        <f t="shared" si="5"/>
        <v>0</v>
      </c>
      <c r="X17">
        <f t="shared" si="8"/>
        <v>1684</v>
      </c>
      <c r="Y17" s="28">
        <f t="shared" si="9"/>
        <v>6.596161378770074E-2</v>
      </c>
    </row>
    <row r="18" spans="4:26" ht="24" customHeight="1" thickTop="1" thickBot="1">
      <c r="D18" s="34" t="str">
        <f t="shared" si="0"/>
        <v> CLARENDON</v>
      </c>
      <c r="E18" s="35">
        <f t="shared" si="1"/>
        <v>23415</v>
      </c>
      <c r="F18" s="36">
        <f t="shared" si="2"/>
        <v>0.29835575485799704</v>
      </c>
      <c r="G18" s="35">
        <f t="shared" si="3"/>
        <v>6902</v>
      </c>
      <c r="H18" s="36">
        <f t="shared" si="6"/>
        <v>0.29476831091180866</v>
      </c>
      <c r="I18" s="35">
        <f t="shared" si="4"/>
        <v>84</v>
      </c>
      <c r="J18" s="37">
        <f t="shared" si="7"/>
        <v>3.5874439461883408E-3</v>
      </c>
      <c r="N18" s="26" t="s">
        <v>273</v>
      </c>
      <c r="O18" s="27">
        <v>23415</v>
      </c>
      <c r="P18" s="27">
        <v>6902</v>
      </c>
      <c r="Q18" s="27">
        <v>29.475999999999999</v>
      </c>
      <c r="S18" s="26" t="s">
        <v>273</v>
      </c>
      <c r="T18" s="27">
        <v>23415</v>
      </c>
      <c r="U18" s="27">
        <v>84</v>
      </c>
      <c r="V18" s="27">
        <v>0.35799999999999998</v>
      </c>
      <c r="W18">
        <f t="shared" si="5"/>
        <v>0</v>
      </c>
      <c r="X18">
        <f t="shared" si="8"/>
        <v>6986</v>
      </c>
      <c r="Y18" s="28">
        <f t="shared" si="9"/>
        <v>0.29835575485799704</v>
      </c>
    </row>
    <row r="19" spans="4:26" ht="24" customHeight="1" thickTop="1" thickBot="1">
      <c r="D19" s="34" t="str">
        <f t="shared" si="0"/>
        <v> COLLETON</v>
      </c>
      <c r="E19" s="35">
        <f t="shared" si="1"/>
        <v>24434</v>
      </c>
      <c r="F19" s="36">
        <f t="shared" si="2"/>
        <v>0.13571253171809775</v>
      </c>
      <c r="G19" s="35">
        <f t="shared" si="3"/>
        <v>2513</v>
      </c>
      <c r="H19" s="36">
        <f t="shared" si="6"/>
        <v>0.10284848980928214</v>
      </c>
      <c r="I19" s="35">
        <f t="shared" si="4"/>
        <v>803</v>
      </c>
      <c r="J19" s="37">
        <f t="shared" si="7"/>
        <v>3.2864041908815582E-2</v>
      </c>
      <c r="N19" s="26" t="s">
        <v>274</v>
      </c>
      <c r="O19" s="27">
        <v>24434</v>
      </c>
      <c r="P19" s="27">
        <v>2513</v>
      </c>
      <c r="Q19" s="27">
        <v>10.284000000000001</v>
      </c>
      <c r="S19" s="26" t="s">
        <v>274</v>
      </c>
      <c r="T19" s="27">
        <v>24434</v>
      </c>
      <c r="U19" s="27">
        <v>803</v>
      </c>
      <c r="V19" s="27">
        <v>3.286</v>
      </c>
      <c r="W19">
        <f t="shared" si="5"/>
        <v>0</v>
      </c>
      <c r="X19">
        <f t="shared" si="8"/>
        <v>3316</v>
      </c>
      <c r="Y19" s="28">
        <f t="shared" si="9"/>
        <v>0.13571253171809775</v>
      </c>
    </row>
    <row r="20" spans="4:26" ht="24" customHeight="1" thickTop="1" thickBot="1">
      <c r="D20" s="34" t="str">
        <f t="shared" si="0"/>
        <v> DARLINGTON</v>
      </c>
      <c r="E20" s="35">
        <f t="shared" si="1"/>
        <v>43291</v>
      </c>
      <c r="F20" s="36">
        <f t="shared" si="2"/>
        <v>0.24871220346030354</v>
      </c>
      <c r="G20" s="35">
        <f t="shared" si="3"/>
        <v>9551</v>
      </c>
      <c r="H20" s="36">
        <f t="shared" si="6"/>
        <v>0.2206232242267446</v>
      </c>
      <c r="I20" s="35">
        <f t="shared" si="4"/>
        <v>1216</v>
      </c>
      <c r="J20" s="37">
        <f t="shared" si="7"/>
        <v>2.808897923355894E-2</v>
      </c>
      <c r="N20" s="26" t="s">
        <v>275</v>
      </c>
      <c r="O20" s="27">
        <v>43291</v>
      </c>
      <c r="P20" s="27">
        <v>9551</v>
      </c>
      <c r="Q20" s="27">
        <v>22.062000000000001</v>
      </c>
      <c r="S20" s="26" t="s">
        <v>275</v>
      </c>
      <c r="T20" s="27">
        <v>43291</v>
      </c>
      <c r="U20" s="27">
        <v>1216</v>
      </c>
      <c r="V20" s="27">
        <v>2.8079999999999998</v>
      </c>
      <c r="W20">
        <f t="shared" si="5"/>
        <v>0</v>
      </c>
      <c r="X20">
        <f t="shared" si="8"/>
        <v>10767</v>
      </c>
      <c r="Y20" s="28">
        <f t="shared" si="9"/>
        <v>0.24871220346030354</v>
      </c>
    </row>
    <row r="21" spans="4:26" ht="24" customHeight="1" thickTop="1" thickBot="1">
      <c r="D21" s="34" t="str">
        <f t="shared" si="0"/>
        <v> DILLON</v>
      </c>
      <c r="E21" s="35">
        <f t="shared" si="1"/>
        <v>19603</v>
      </c>
      <c r="F21" s="36">
        <f t="shared" si="2"/>
        <v>0.38366576544406467</v>
      </c>
      <c r="G21" s="35">
        <f t="shared" si="3"/>
        <v>7484</v>
      </c>
      <c r="H21" s="36">
        <f t="shared" si="6"/>
        <v>0.38177829923991224</v>
      </c>
      <c r="I21" s="35">
        <f t="shared" si="4"/>
        <v>37</v>
      </c>
      <c r="J21" s="37">
        <f t="shared" si="7"/>
        <v>1.8874662041524256E-3</v>
      </c>
      <c r="N21" s="26" t="s">
        <v>276</v>
      </c>
      <c r="O21" s="27">
        <v>19603</v>
      </c>
      <c r="P21" s="27">
        <v>7484</v>
      </c>
      <c r="Q21" s="27">
        <v>38.177</v>
      </c>
      <c r="S21" s="26" t="s">
        <v>276</v>
      </c>
      <c r="T21" s="27">
        <v>19603</v>
      </c>
      <c r="U21" s="27">
        <v>37</v>
      </c>
      <c r="V21" s="27">
        <v>0.188</v>
      </c>
      <c r="W21">
        <f t="shared" si="5"/>
        <v>0</v>
      </c>
      <c r="X21">
        <f t="shared" si="8"/>
        <v>7521</v>
      </c>
      <c r="Y21" s="28">
        <f t="shared" si="9"/>
        <v>0.38366576544406467</v>
      </c>
    </row>
    <row r="22" spans="4:26" ht="24" customHeight="1" thickTop="1" thickBot="1">
      <c r="D22" s="34" t="str">
        <f t="shared" si="0"/>
        <v> DORCHESTER</v>
      </c>
      <c r="E22" s="35">
        <f t="shared" si="1"/>
        <v>95835</v>
      </c>
      <c r="F22" s="36">
        <f t="shared" si="2"/>
        <v>0.14268273595241823</v>
      </c>
      <c r="G22" s="35">
        <f t="shared" si="3"/>
        <v>56</v>
      </c>
      <c r="H22" s="36">
        <f t="shared" si="6"/>
        <v>5.8433766369280534E-4</v>
      </c>
      <c r="I22" s="35">
        <f t="shared" si="4"/>
        <v>13618</v>
      </c>
      <c r="J22" s="37">
        <f t="shared" si="7"/>
        <v>0.14209839828872542</v>
      </c>
      <c r="N22" s="26" t="s">
        <v>277</v>
      </c>
      <c r="O22" s="27">
        <v>95835</v>
      </c>
      <c r="P22" s="27">
        <v>56</v>
      </c>
      <c r="Q22" s="27">
        <v>5.8000000000000003E-2</v>
      </c>
      <c r="S22" s="26" t="s">
        <v>277</v>
      </c>
      <c r="T22" s="27">
        <v>95835</v>
      </c>
      <c r="U22" s="27">
        <v>13618</v>
      </c>
      <c r="V22" s="27">
        <v>14.209</v>
      </c>
      <c r="W22">
        <f t="shared" si="5"/>
        <v>0</v>
      </c>
      <c r="X22">
        <f t="shared" si="8"/>
        <v>13674</v>
      </c>
      <c r="Y22" s="28">
        <f t="shared" si="9"/>
        <v>0.14268273595241823</v>
      </c>
    </row>
    <row r="23" spans="4:26" ht="24" customHeight="1" thickTop="1" thickBot="1">
      <c r="D23" s="34" t="str">
        <f t="shared" si="0"/>
        <v> EDGEFIELD</v>
      </c>
      <c r="E23" s="35">
        <f t="shared" si="1"/>
        <v>16134</v>
      </c>
      <c r="F23" s="36">
        <f t="shared" si="2"/>
        <v>0.15724556836494361</v>
      </c>
      <c r="G23" s="35">
        <f t="shared" si="3"/>
        <v>0</v>
      </c>
      <c r="H23" s="36">
        <f t="shared" si="6"/>
        <v>0</v>
      </c>
      <c r="I23" s="35">
        <f t="shared" si="4"/>
        <v>2537</v>
      </c>
      <c r="J23" s="37">
        <f t="shared" si="7"/>
        <v>0.15724556836494361</v>
      </c>
      <c r="N23" s="26" t="s">
        <v>278</v>
      </c>
      <c r="O23" s="27">
        <v>16134</v>
      </c>
      <c r="P23" s="27">
        <v>0</v>
      </c>
      <c r="Q23" s="27">
        <v>0</v>
      </c>
      <c r="S23" s="26" t="s">
        <v>278</v>
      </c>
      <c r="T23" s="27">
        <v>16134</v>
      </c>
      <c r="U23" s="27">
        <v>2537</v>
      </c>
      <c r="V23" s="27">
        <v>15.724</v>
      </c>
      <c r="W23">
        <f t="shared" si="5"/>
        <v>0</v>
      </c>
      <c r="X23">
        <f t="shared" si="8"/>
        <v>2537</v>
      </c>
      <c r="Y23" s="28">
        <f t="shared" si="9"/>
        <v>0.15724556836494361</v>
      </c>
    </row>
    <row r="24" spans="4:26" ht="24" customHeight="1" thickTop="1" thickBot="1">
      <c r="D24" s="34" t="str">
        <f t="shared" si="0"/>
        <v> FAIRFIELD</v>
      </c>
      <c r="E24" s="35">
        <f t="shared" si="1"/>
        <v>15492</v>
      </c>
      <c r="F24" s="36">
        <f t="shared" si="2"/>
        <v>0.31351665375677767</v>
      </c>
      <c r="G24" s="35">
        <f t="shared" si="3"/>
        <v>4708</v>
      </c>
      <c r="H24" s="36">
        <f t="shared" si="6"/>
        <v>0.30389878647043633</v>
      </c>
      <c r="I24" s="35">
        <f t="shared" si="4"/>
        <v>149</v>
      </c>
      <c r="J24" s="37">
        <f t="shared" si="7"/>
        <v>9.6178672863413382E-3</v>
      </c>
      <c r="N24" s="26" t="s">
        <v>279</v>
      </c>
      <c r="O24" s="27">
        <v>15492</v>
      </c>
      <c r="P24" s="27">
        <v>4708</v>
      </c>
      <c r="Q24" s="27">
        <v>30.388999999999999</v>
      </c>
      <c r="S24" s="26" t="s">
        <v>279</v>
      </c>
      <c r="T24" s="27">
        <v>15492</v>
      </c>
      <c r="U24" s="27">
        <v>149</v>
      </c>
      <c r="V24" s="27">
        <v>0.96099999999999997</v>
      </c>
      <c r="W24">
        <f t="shared" si="5"/>
        <v>0</v>
      </c>
      <c r="X24">
        <f t="shared" si="8"/>
        <v>4857</v>
      </c>
      <c r="Y24" s="28">
        <f t="shared" si="9"/>
        <v>0.31351665375677767</v>
      </c>
    </row>
    <row r="25" spans="4:26" ht="24" customHeight="1" thickTop="1" thickBot="1">
      <c r="D25" s="34" t="str">
        <f t="shared" si="0"/>
        <v> FLORENCE</v>
      </c>
      <c r="E25" s="35">
        <f t="shared" si="1"/>
        <v>84927</v>
      </c>
      <c r="F25" s="36">
        <f t="shared" si="2"/>
        <v>0.1633991545680408</v>
      </c>
      <c r="G25" s="35">
        <f t="shared" si="3"/>
        <v>3338</v>
      </c>
      <c r="H25" s="36">
        <f t="shared" si="6"/>
        <v>3.9304343730497959E-2</v>
      </c>
      <c r="I25" s="35">
        <f t="shared" si="4"/>
        <v>10539</v>
      </c>
      <c r="J25" s="37">
        <f t="shared" si="7"/>
        <v>0.12409481083754283</v>
      </c>
      <c r="N25" s="26" t="s">
        <v>280</v>
      </c>
      <c r="O25" s="27">
        <v>84927</v>
      </c>
      <c r="P25" s="27">
        <v>3338</v>
      </c>
      <c r="Q25" s="27">
        <v>3.93</v>
      </c>
      <c r="S25" s="26" t="s">
        <v>280</v>
      </c>
      <c r="T25" s="27">
        <v>84927</v>
      </c>
      <c r="U25" s="27">
        <v>10539</v>
      </c>
      <c r="V25" s="27">
        <v>12.409000000000001</v>
      </c>
      <c r="W25">
        <f t="shared" si="5"/>
        <v>0</v>
      </c>
      <c r="X25">
        <f t="shared" si="8"/>
        <v>13877</v>
      </c>
      <c r="Y25" s="28">
        <f t="shared" si="9"/>
        <v>0.1633991545680408</v>
      </c>
    </row>
    <row r="26" spans="4:26" ht="24" customHeight="1" thickTop="1" thickBot="1">
      <c r="D26" s="34" t="str">
        <f t="shared" si="0"/>
        <v> GEORGETOWN</v>
      </c>
      <c r="E26" s="35">
        <f t="shared" si="1"/>
        <v>41624</v>
      </c>
      <c r="F26" s="36">
        <f t="shared" si="2"/>
        <v>0.13415337305400729</v>
      </c>
      <c r="G26" s="35">
        <f t="shared" si="3"/>
        <v>1644</v>
      </c>
      <c r="H26" s="36">
        <f t="shared" si="6"/>
        <v>3.9496444359023643E-2</v>
      </c>
      <c r="I26" s="35">
        <f t="shared" si="4"/>
        <v>3940</v>
      </c>
      <c r="J26" s="37">
        <f t="shared" si="7"/>
        <v>9.4656928694983669E-2</v>
      </c>
      <c r="N26" s="26" t="s">
        <v>281</v>
      </c>
      <c r="O26" s="27">
        <v>41624</v>
      </c>
      <c r="P26" s="27">
        <v>1644</v>
      </c>
      <c r="Q26" s="27">
        <v>3.9489999999999998</v>
      </c>
      <c r="S26" s="26" t="s">
        <v>281</v>
      </c>
      <c r="T26" s="27">
        <v>41624</v>
      </c>
      <c r="U26" s="27">
        <v>3940</v>
      </c>
      <c r="V26" s="27">
        <v>9.4649999999999999</v>
      </c>
      <c r="W26">
        <f t="shared" si="5"/>
        <v>0</v>
      </c>
      <c r="X26">
        <f t="shared" si="8"/>
        <v>5584</v>
      </c>
      <c r="Y26" s="28">
        <f t="shared" si="9"/>
        <v>0.13415337305400729</v>
      </c>
    </row>
    <row r="27" spans="4:26" ht="24" customHeight="1" thickTop="1" thickBot="1">
      <c r="D27" s="34" t="str">
        <f t="shared" si="0"/>
        <v> GREENVILLE</v>
      </c>
      <c r="E27" s="35">
        <f t="shared" si="1"/>
        <v>303186</v>
      </c>
      <c r="F27" s="36">
        <f t="shared" si="2"/>
        <v>0.12312573799581775</v>
      </c>
      <c r="G27" s="35">
        <f t="shared" si="3"/>
        <v>4016</v>
      </c>
      <c r="H27" s="36">
        <f t="shared" si="6"/>
        <v>1.324599420817584E-2</v>
      </c>
      <c r="I27" s="35">
        <f>U27+U28</f>
        <v>33314</v>
      </c>
      <c r="J27" s="37">
        <f t="shared" si="7"/>
        <v>0.10987974378764191</v>
      </c>
      <c r="N27" s="26" t="s">
        <v>282</v>
      </c>
      <c r="O27" s="27">
        <v>303186</v>
      </c>
      <c r="P27" s="27">
        <v>4016</v>
      </c>
      <c r="Q27" s="27">
        <v>1.3240000000000001</v>
      </c>
      <c r="S27" s="26" t="s">
        <v>282</v>
      </c>
      <c r="T27" s="27">
        <v>294183</v>
      </c>
      <c r="U27" s="27">
        <v>32045</v>
      </c>
      <c r="V27" s="27">
        <v>10.891999999999999</v>
      </c>
      <c r="W27">
        <f t="shared" si="5"/>
        <v>-9003</v>
      </c>
      <c r="X27">
        <f t="shared" si="8"/>
        <v>36061</v>
      </c>
      <c r="Y27" s="28">
        <f>(P27+U27+U28)/O27</f>
        <v>0.12312573799581775</v>
      </c>
      <c r="Z27" t="s">
        <v>258</v>
      </c>
    </row>
    <row r="28" spans="4:26" ht="24" customHeight="1" thickTop="1" thickBot="1">
      <c r="D28" s="34" t="str">
        <f t="shared" ref="D28:D36" si="10">N29</f>
        <v> GREENWOOD</v>
      </c>
      <c r="E28" s="35">
        <f t="shared" ref="E28:E36" si="11">O29</f>
        <v>40485</v>
      </c>
      <c r="F28" s="36">
        <f t="shared" si="2"/>
        <v>0.2124490552056317</v>
      </c>
      <c r="G28" s="35">
        <f t="shared" ref="G28:G36" si="12">P29</f>
        <v>1839</v>
      </c>
      <c r="H28" s="36">
        <f t="shared" si="6"/>
        <v>4.542423119673953E-2</v>
      </c>
      <c r="I28" s="35">
        <f t="shared" ref="I28:I35" si="13">U29</f>
        <v>6762</v>
      </c>
      <c r="J28" s="37">
        <f t="shared" si="7"/>
        <v>0.16702482400889218</v>
      </c>
      <c r="S28" s="26" t="s">
        <v>282</v>
      </c>
      <c r="T28" s="27">
        <v>9003</v>
      </c>
      <c r="U28" s="27">
        <v>1269</v>
      </c>
      <c r="V28" s="27">
        <v>14.095000000000001</v>
      </c>
      <c r="W28">
        <f t="shared" si="5"/>
        <v>9003</v>
      </c>
      <c r="X28">
        <f t="shared" si="8"/>
        <v>1269</v>
      </c>
      <c r="Y28" s="28" t="s">
        <v>258</v>
      </c>
    </row>
    <row r="29" spans="4:26" ht="24" customHeight="1" thickTop="1" thickBot="1">
      <c r="D29" s="34" t="str">
        <f t="shared" si="10"/>
        <v> HAMPTON</v>
      </c>
      <c r="E29" s="35">
        <f t="shared" si="11"/>
        <v>12825</v>
      </c>
      <c r="F29" s="36">
        <f t="shared" si="2"/>
        <v>0.3288888888888889</v>
      </c>
      <c r="G29" s="35">
        <f t="shared" si="12"/>
        <v>4027</v>
      </c>
      <c r="H29" s="36">
        <f t="shared" si="6"/>
        <v>0.31399610136452244</v>
      </c>
      <c r="I29" s="35">
        <f t="shared" si="13"/>
        <v>191</v>
      </c>
      <c r="J29" s="37">
        <f t="shared" si="7"/>
        <v>1.4892787524366471E-2</v>
      </c>
      <c r="N29" s="26" t="s">
        <v>283</v>
      </c>
      <c r="O29" s="27">
        <v>40485</v>
      </c>
      <c r="P29" s="27">
        <v>1839</v>
      </c>
      <c r="Q29" s="27">
        <v>4.5419999999999998</v>
      </c>
      <c r="S29" s="26" t="s">
        <v>283</v>
      </c>
      <c r="T29" s="27">
        <v>40485</v>
      </c>
      <c r="U29" s="27">
        <v>6762</v>
      </c>
      <c r="V29" s="27">
        <v>16.702000000000002</v>
      </c>
      <c r="W29">
        <f t="shared" si="5"/>
        <v>0</v>
      </c>
      <c r="X29">
        <f t="shared" si="8"/>
        <v>8601</v>
      </c>
      <c r="Y29" s="28">
        <f t="shared" si="9"/>
        <v>0.2124490552056317</v>
      </c>
    </row>
    <row r="30" spans="4:26" ht="24" customHeight="1" thickTop="1" thickBot="1">
      <c r="D30" s="34" t="str">
        <f t="shared" si="10"/>
        <v> HORRY</v>
      </c>
      <c r="E30" s="35">
        <f t="shared" si="11"/>
        <v>194576</v>
      </c>
      <c r="F30" s="36">
        <f t="shared" si="2"/>
        <v>0.10839466326782336</v>
      </c>
      <c r="G30" s="35">
        <f t="shared" si="12"/>
        <v>236</v>
      </c>
      <c r="H30" s="36">
        <f t="shared" si="6"/>
        <v>1.2128936765068662E-3</v>
      </c>
      <c r="I30" s="35">
        <f t="shared" si="13"/>
        <v>20855</v>
      </c>
      <c r="J30" s="37">
        <f t="shared" si="7"/>
        <v>0.10718176959131651</v>
      </c>
      <c r="N30" s="26" t="s">
        <v>284</v>
      </c>
      <c r="O30" s="27">
        <v>12825</v>
      </c>
      <c r="P30" s="27">
        <v>4027</v>
      </c>
      <c r="Q30" s="27">
        <v>31.399000000000001</v>
      </c>
      <c r="S30" s="26" t="s">
        <v>284</v>
      </c>
      <c r="T30" s="27">
        <v>12825</v>
      </c>
      <c r="U30" s="27">
        <v>191</v>
      </c>
      <c r="V30" s="27">
        <v>1.4890000000000001</v>
      </c>
      <c r="W30">
        <f t="shared" si="5"/>
        <v>0</v>
      </c>
      <c r="X30">
        <f t="shared" si="8"/>
        <v>4218</v>
      </c>
      <c r="Y30" s="28">
        <f t="shared" si="9"/>
        <v>0.3288888888888889</v>
      </c>
    </row>
    <row r="31" spans="4:26" ht="24" customHeight="1" thickTop="1" thickBot="1">
      <c r="D31" s="34" t="str">
        <f t="shared" si="10"/>
        <v> JASPER</v>
      </c>
      <c r="E31" s="35">
        <f t="shared" si="11"/>
        <v>17188</v>
      </c>
      <c r="F31" s="36">
        <f t="shared" si="2"/>
        <v>0.34541540609727717</v>
      </c>
      <c r="G31" s="35">
        <f t="shared" si="12"/>
        <v>5529</v>
      </c>
      <c r="H31" s="36">
        <f t="shared" si="6"/>
        <v>0.32167791482429603</v>
      </c>
      <c r="I31" s="35">
        <f t="shared" si="13"/>
        <v>408</v>
      </c>
      <c r="J31" s="37">
        <f t="shared" si="7"/>
        <v>2.3737491272981151E-2</v>
      </c>
      <c r="N31" s="26" t="s">
        <v>285</v>
      </c>
      <c r="O31" s="27">
        <v>194576</v>
      </c>
      <c r="P31" s="27">
        <v>236</v>
      </c>
      <c r="Q31" s="27">
        <v>0.121</v>
      </c>
      <c r="S31" s="26" t="s">
        <v>285</v>
      </c>
      <c r="T31" s="27">
        <v>194576</v>
      </c>
      <c r="U31" s="27">
        <v>20855</v>
      </c>
      <c r="V31" s="27">
        <v>10.718</v>
      </c>
      <c r="W31">
        <f t="shared" si="5"/>
        <v>0</v>
      </c>
      <c r="X31">
        <f t="shared" si="8"/>
        <v>21091</v>
      </c>
      <c r="Y31" s="28">
        <f t="shared" si="9"/>
        <v>0.10839466326782336</v>
      </c>
    </row>
    <row r="32" spans="4:26" ht="24" customHeight="1" thickTop="1" thickBot="1">
      <c r="D32" s="34" t="str">
        <f t="shared" si="10"/>
        <v> KERSHAW</v>
      </c>
      <c r="E32" s="35">
        <f t="shared" si="11"/>
        <v>40440</v>
      </c>
      <c r="F32" s="36">
        <f t="shared" si="2"/>
        <v>4.0281899109792282E-2</v>
      </c>
      <c r="G32" s="35">
        <f t="shared" si="12"/>
        <v>301</v>
      </c>
      <c r="H32" s="36">
        <f t="shared" si="6"/>
        <v>7.4431256181998022E-3</v>
      </c>
      <c r="I32" s="35">
        <f t="shared" si="13"/>
        <v>1328</v>
      </c>
      <c r="J32" s="37">
        <f t="shared" si="7"/>
        <v>3.2838773491592484E-2</v>
      </c>
      <c r="N32" s="26" t="s">
        <v>286</v>
      </c>
      <c r="O32" s="27">
        <v>17188</v>
      </c>
      <c r="P32" s="27">
        <v>5529</v>
      </c>
      <c r="Q32" s="27">
        <v>32.167000000000002</v>
      </c>
      <c r="S32" s="26" t="s">
        <v>286</v>
      </c>
      <c r="T32" s="27">
        <v>17188</v>
      </c>
      <c r="U32" s="27">
        <v>408</v>
      </c>
      <c r="V32" s="27">
        <v>2.3730000000000002</v>
      </c>
      <c r="W32">
        <f t="shared" si="5"/>
        <v>0</v>
      </c>
      <c r="X32">
        <f t="shared" si="8"/>
        <v>5937</v>
      </c>
      <c r="Y32" s="28">
        <f t="shared" si="9"/>
        <v>0.34541540609727717</v>
      </c>
    </row>
    <row r="33" spans="4:25" ht="24" customHeight="1" thickTop="1" thickBot="1">
      <c r="D33" s="34" t="str">
        <f t="shared" si="10"/>
        <v> LANCASTER</v>
      </c>
      <c r="E33" s="35">
        <f t="shared" si="11"/>
        <v>52269</v>
      </c>
      <c r="F33" s="36">
        <f t="shared" si="2"/>
        <v>8.1348409190916224E-2</v>
      </c>
      <c r="G33" s="35">
        <f t="shared" si="12"/>
        <v>1</v>
      </c>
      <c r="H33" s="36">
        <f t="shared" si="6"/>
        <v>1.9131798963056495E-5</v>
      </c>
      <c r="I33" s="35">
        <f t="shared" si="13"/>
        <v>4251</v>
      </c>
      <c r="J33" s="37">
        <f t="shared" si="7"/>
        <v>8.132927739195317E-2</v>
      </c>
      <c r="N33" s="26" t="s">
        <v>287</v>
      </c>
      <c r="O33" s="27">
        <v>40440</v>
      </c>
      <c r="P33" s="27">
        <v>301</v>
      </c>
      <c r="Q33" s="27">
        <v>0.74399999999999999</v>
      </c>
      <c r="S33" s="26" t="s">
        <v>287</v>
      </c>
      <c r="T33" s="27">
        <v>40440</v>
      </c>
      <c r="U33" s="27">
        <v>1328</v>
      </c>
      <c r="V33" s="27">
        <v>3.2829999999999999</v>
      </c>
      <c r="W33">
        <f t="shared" si="5"/>
        <v>0</v>
      </c>
      <c r="X33">
        <f t="shared" si="8"/>
        <v>1629</v>
      </c>
      <c r="Y33" s="28">
        <f t="shared" si="9"/>
        <v>4.0281899109792282E-2</v>
      </c>
    </row>
    <row r="34" spans="4:25" ht="24" customHeight="1" thickTop="1" thickBot="1">
      <c r="D34" s="34" t="str">
        <f t="shared" si="10"/>
        <v> LAURENS</v>
      </c>
      <c r="E34" s="35">
        <f t="shared" si="11"/>
        <v>38154</v>
      </c>
      <c r="F34" s="36">
        <f t="shared" si="2"/>
        <v>0.20813020915238245</v>
      </c>
      <c r="G34" s="35">
        <f t="shared" si="12"/>
        <v>3</v>
      </c>
      <c r="H34" s="36">
        <f t="shared" si="6"/>
        <v>7.8628715206793522E-5</v>
      </c>
      <c r="I34" s="35">
        <f t="shared" si="13"/>
        <v>7938</v>
      </c>
      <c r="J34" s="37">
        <f t="shared" si="7"/>
        <v>0.20805158043717564</v>
      </c>
      <c r="N34" s="26" t="s">
        <v>288</v>
      </c>
      <c r="O34" s="27">
        <v>52269</v>
      </c>
      <c r="P34" s="27">
        <v>1</v>
      </c>
      <c r="Q34" s="27">
        <v>1E-3</v>
      </c>
      <c r="S34" s="26" t="s">
        <v>288</v>
      </c>
      <c r="T34" s="27">
        <v>52269</v>
      </c>
      <c r="U34" s="27">
        <v>4251</v>
      </c>
      <c r="V34" s="27">
        <v>8.1319999999999997</v>
      </c>
      <c r="W34">
        <f t="shared" si="5"/>
        <v>0</v>
      </c>
      <c r="X34">
        <f t="shared" si="8"/>
        <v>4252</v>
      </c>
      <c r="Y34" s="28">
        <f t="shared" si="9"/>
        <v>8.1348409190916224E-2</v>
      </c>
    </row>
    <row r="35" spans="4:25" ht="24" customHeight="1" thickTop="1" thickBot="1">
      <c r="D35" s="34" t="str">
        <f t="shared" si="10"/>
        <v> LEE</v>
      </c>
      <c r="E35" s="35">
        <f t="shared" si="11"/>
        <v>12059</v>
      </c>
      <c r="F35" s="36">
        <f t="shared" si="2"/>
        <v>0.35890206484783149</v>
      </c>
      <c r="G35" s="35">
        <f t="shared" si="12"/>
        <v>4102</v>
      </c>
      <c r="H35" s="36">
        <f t="shared" si="6"/>
        <v>0.34016087569450204</v>
      </c>
      <c r="I35" s="35">
        <f t="shared" si="13"/>
        <v>226</v>
      </c>
      <c r="J35" s="37">
        <f t="shared" si="7"/>
        <v>1.8741189153329462E-2</v>
      </c>
      <c r="N35" s="26" t="s">
        <v>289</v>
      </c>
      <c r="O35" s="27">
        <v>38154</v>
      </c>
      <c r="P35" s="27">
        <v>3</v>
      </c>
      <c r="Q35" s="27">
        <v>7.0000000000000001E-3</v>
      </c>
      <c r="S35" s="26" t="s">
        <v>289</v>
      </c>
      <c r="T35" s="27">
        <v>38154</v>
      </c>
      <c r="U35" s="27">
        <v>7938</v>
      </c>
      <c r="V35" s="27">
        <v>20.805</v>
      </c>
      <c r="W35">
        <f t="shared" si="5"/>
        <v>0</v>
      </c>
      <c r="X35">
        <f t="shared" si="8"/>
        <v>7941</v>
      </c>
      <c r="Y35" s="28">
        <f t="shared" si="9"/>
        <v>0.20813020915238245</v>
      </c>
    </row>
    <row r="36" spans="4:25" ht="24" customHeight="1" thickTop="1" thickBot="1">
      <c r="D36" s="34" t="str">
        <f t="shared" si="10"/>
        <v> LEXINGTON</v>
      </c>
      <c r="E36" s="35">
        <f t="shared" si="11"/>
        <v>171062</v>
      </c>
      <c r="F36" s="36">
        <f t="shared" si="2"/>
        <v>0.13998433316575276</v>
      </c>
      <c r="G36" s="35">
        <f t="shared" si="12"/>
        <v>1874</v>
      </c>
      <c r="H36" s="36">
        <f t="shared" si="6"/>
        <v>1.0955092305713718E-2</v>
      </c>
      <c r="I36" s="35">
        <f>U37+U38</f>
        <v>22072</v>
      </c>
      <c r="J36" s="37">
        <f t="shared" si="7"/>
        <v>0.12902924086003906</v>
      </c>
      <c r="N36" s="26" t="s">
        <v>290</v>
      </c>
      <c r="O36" s="27">
        <v>12059</v>
      </c>
      <c r="P36" s="27">
        <v>4102</v>
      </c>
      <c r="Q36" s="27">
        <v>34.015999999999998</v>
      </c>
      <c r="S36" s="26" t="s">
        <v>290</v>
      </c>
      <c r="T36" s="27">
        <v>12059</v>
      </c>
      <c r="U36" s="27">
        <v>226</v>
      </c>
      <c r="V36" s="27">
        <v>1.8740000000000001</v>
      </c>
      <c r="W36">
        <f t="shared" si="5"/>
        <v>0</v>
      </c>
      <c r="X36">
        <f t="shared" si="8"/>
        <v>4328</v>
      </c>
      <c r="Y36" s="28">
        <f t="shared" si="9"/>
        <v>0.35890206484783149</v>
      </c>
    </row>
    <row r="37" spans="4:25" ht="24" customHeight="1" thickTop="1" thickBot="1">
      <c r="D37" s="34" t="str">
        <f t="shared" ref="D37:D51" si="14">N39</f>
        <v> MCCORMICK</v>
      </c>
      <c r="E37" s="35">
        <f t="shared" ref="E37:E51" si="15">O39</f>
        <v>6908</v>
      </c>
      <c r="F37" s="36">
        <f t="shared" si="2"/>
        <v>0.39143022582513026</v>
      </c>
      <c r="G37" s="35">
        <f t="shared" ref="G37:G51" si="16">P39</f>
        <v>1093</v>
      </c>
      <c r="H37" s="36">
        <f t="shared" si="6"/>
        <v>0.15822235089751013</v>
      </c>
      <c r="I37" s="35">
        <f t="shared" ref="I37:I51" si="17">U39</f>
        <v>1611</v>
      </c>
      <c r="J37" s="37">
        <f t="shared" si="7"/>
        <v>0.23320787492762016</v>
      </c>
      <c r="N37" s="26" t="s">
        <v>291</v>
      </c>
      <c r="O37" s="27">
        <v>171062</v>
      </c>
      <c r="P37" s="27">
        <v>1874</v>
      </c>
      <c r="Q37" s="27">
        <v>1.095</v>
      </c>
      <c r="S37" s="26" t="s">
        <v>291</v>
      </c>
      <c r="T37" s="27">
        <v>41668</v>
      </c>
      <c r="U37" s="27">
        <v>6152</v>
      </c>
      <c r="V37" s="27">
        <v>14.763999999999999</v>
      </c>
      <c r="W37">
        <f t="shared" ref="W37:W53" si="18">T37-O37</f>
        <v>-129394</v>
      </c>
      <c r="X37">
        <f t="shared" si="8"/>
        <v>8026</v>
      </c>
      <c r="Y37" s="28">
        <f>(P37+U37+U38)/O37</f>
        <v>0.13998433316575276</v>
      </c>
    </row>
    <row r="38" spans="4:25" ht="24" customHeight="1" thickTop="1" thickBot="1">
      <c r="D38" s="34" t="str">
        <f t="shared" si="14"/>
        <v> MARION</v>
      </c>
      <c r="E38" s="35">
        <f t="shared" si="15"/>
        <v>22065</v>
      </c>
      <c r="F38" s="36">
        <f t="shared" si="2"/>
        <v>0.39895762519827782</v>
      </c>
      <c r="G38" s="35">
        <f t="shared" si="16"/>
        <v>8686</v>
      </c>
      <c r="H38" s="36">
        <f t="shared" si="6"/>
        <v>0.39365510990256064</v>
      </c>
      <c r="I38" s="35">
        <f t="shared" si="17"/>
        <v>117</v>
      </c>
      <c r="J38" s="37">
        <f t="shared" si="7"/>
        <v>5.3025152957171988E-3</v>
      </c>
      <c r="S38" s="26" t="s">
        <v>291</v>
      </c>
      <c r="T38" s="27">
        <v>129394</v>
      </c>
      <c r="U38" s="27">
        <v>15920</v>
      </c>
      <c r="V38" s="27">
        <v>12.303000000000001</v>
      </c>
      <c r="W38">
        <f t="shared" si="18"/>
        <v>129394</v>
      </c>
      <c r="X38">
        <f t="shared" si="8"/>
        <v>15920</v>
      </c>
      <c r="Y38" s="28" t="s">
        <v>258</v>
      </c>
    </row>
    <row r="39" spans="4:25" ht="24" customHeight="1" thickTop="1" thickBot="1">
      <c r="D39" s="34" t="str">
        <f t="shared" si="14"/>
        <v> MARLBORO</v>
      </c>
      <c r="E39" s="35">
        <f t="shared" si="15"/>
        <v>18107</v>
      </c>
      <c r="F39" s="36">
        <f t="shared" si="2"/>
        <v>0.27536311923565471</v>
      </c>
      <c r="G39" s="35">
        <f t="shared" si="16"/>
        <v>4984</v>
      </c>
      <c r="H39" s="36">
        <f t="shared" si="6"/>
        <v>0.27525266471530346</v>
      </c>
      <c r="I39" s="35">
        <f t="shared" si="17"/>
        <v>2</v>
      </c>
      <c r="J39" s="37">
        <f t="shared" si="7"/>
        <v>1.1045452035124538E-4</v>
      </c>
      <c r="N39" s="26" t="s">
        <v>292</v>
      </c>
      <c r="O39" s="27">
        <v>6908</v>
      </c>
      <c r="P39" s="27">
        <v>1093</v>
      </c>
      <c r="Q39" s="27">
        <v>15.821999999999999</v>
      </c>
      <c r="S39" s="26" t="s">
        <v>292</v>
      </c>
      <c r="T39" s="27">
        <v>6908</v>
      </c>
      <c r="U39" s="27">
        <v>1611</v>
      </c>
      <c r="V39" s="27">
        <v>23.32</v>
      </c>
      <c r="W39">
        <f t="shared" si="18"/>
        <v>0</v>
      </c>
      <c r="X39">
        <f t="shared" si="8"/>
        <v>2704</v>
      </c>
      <c r="Y39" s="28">
        <f t="shared" si="9"/>
        <v>0.39143022582513026</v>
      </c>
    </row>
    <row r="40" spans="4:25" ht="24" customHeight="1" thickTop="1" thickBot="1">
      <c r="D40" s="34" t="str">
        <f t="shared" si="14"/>
        <v> NEWBERRY</v>
      </c>
      <c r="E40" s="35">
        <f t="shared" si="15"/>
        <v>22715</v>
      </c>
      <c r="F40" s="36">
        <f t="shared" si="2"/>
        <v>0.16861104996698217</v>
      </c>
      <c r="G40" s="35">
        <f t="shared" si="16"/>
        <v>1695</v>
      </c>
      <c r="H40" s="36">
        <f t="shared" si="6"/>
        <v>7.4620294959278008E-2</v>
      </c>
      <c r="I40" s="35">
        <f t="shared" si="17"/>
        <v>2135</v>
      </c>
      <c r="J40" s="37">
        <f t="shared" si="7"/>
        <v>9.3990755007704166E-2</v>
      </c>
      <c r="N40" s="26" t="s">
        <v>293</v>
      </c>
      <c r="O40" s="27">
        <v>22065</v>
      </c>
      <c r="P40" s="27">
        <v>8686</v>
      </c>
      <c r="Q40" s="27">
        <v>39.365000000000002</v>
      </c>
      <c r="S40" s="26" t="s">
        <v>293</v>
      </c>
      <c r="T40" s="27">
        <v>22065</v>
      </c>
      <c r="U40" s="27">
        <v>117</v>
      </c>
      <c r="V40" s="27">
        <v>0.53</v>
      </c>
      <c r="W40">
        <f t="shared" si="18"/>
        <v>0</v>
      </c>
      <c r="X40">
        <f t="shared" si="8"/>
        <v>8803</v>
      </c>
      <c r="Y40" s="28">
        <f t="shared" si="9"/>
        <v>0.39895762519827782</v>
      </c>
    </row>
    <row r="41" spans="4:25" ht="24" customHeight="1" thickTop="1" thickBot="1">
      <c r="D41" s="34" t="str">
        <f t="shared" si="14"/>
        <v> OCONEE</v>
      </c>
      <c r="E41" s="35">
        <f t="shared" si="15"/>
        <v>48474</v>
      </c>
      <c r="F41" s="36">
        <f t="shared" si="2"/>
        <v>0.11055411148244419</v>
      </c>
      <c r="G41" s="35">
        <f t="shared" si="16"/>
        <v>18</v>
      </c>
      <c r="H41" s="36">
        <f t="shared" si="6"/>
        <v>3.713330857779428E-4</v>
      </c>
      <c r="I41" s="35">
        <f t="shared" si="17"/>
        <v>5341</v>
      </c>
      <c r="J41" s="37">
        <f t="shared" si="7"/>
        <v>0.11018277839666625</v>
      </c>
      <c r="N41" s="26" t="s">
        <v>294</v>
      </c>
      <c r="O41" s="27">
        <v>18107</v>
      </c>
      <c r="P41" s="27">
        <v>4984</v>
      </c>
      <c r="Q41" s="27">
        <v>27.524999999999999</v>
      </c>
      <c r="S41" s="26" t="s">
        <v>294</v>
      </c>
      <c r="T41" s="27">
        <v>18107</v>
      </c>
      <c r="U41" s="27">
        <v>2</v>
      </c>
      <c r="V41" s="27">
        <v>1.0999999999999999E-2</v>
      </c>
      <c r="W41">
        <f t="shared" si="18"/>
        <v>0</v>
      </c>
      <c r="X41">
        <f t="shared" si="8"/>
        <v>4986</v>
      </c>
      <c r="Y41" s="28">
        <f t="shared" si="9"/>
        <v>0.27536311923565471</v>
      </c>
    </row>
    <row r="42" spans="4:25" ht="24" customHeight="1" thickTop="1" thickBot="1">
      <c r="D42" s="34" t="str">
        <f t="shared" si="14"/>
        <v> ORANGEBURG</v>
      </c>
      <c r="E42" s="35">
        <f t="shared" si="15"/>
        <v>57624</v>
      </c>
      <c r="F42" s="36">
        <f t="shared" si="2"/>
        <v>0.16453213938636679</v>
      </c>
      <c r="G42" s="35">
        <f t="shared" si="16"/>
        <v>9474</v>
      </c>
      <c r="H42" s="36">
        <f t="shared" si="6"/>
        <v>0.1644106622240733</v>
      </c>
      <c r="I42" s="35">
        <f t="shared" si="17"/>
        <v>7</v>
      </c>
      <c r="J42" s="37">
        <f t="shared" si="7"/>
        <v>1.2147716229348882E-4</v>
      </c>
      <c r="N42" s="26" t="s">
        <v>295</v>
      </c>
      <c r="O42" s="27">
        <v>22715</v>
      </c>
      <c r="P42" s="27">
        <v>1695</v>
      </c>
      <c r="Q42" s="27">
        <v>7.4619999999999997</v>
      </c>
      <c r="S42" s="26" t="s">
        <v>295</v>
      </c>
      <c r="T42" s="27">
        <v>22715</v>
      </c>
      <c r="U42" s="27">
        <v>2135</v>
      </c>
      <c r="V42" s="27">
        <v>9.3989999999999991</v>
      </c>
      <c r="W42">
        <f t="shared" si="18"/>
        <v>0</v>
      </c>
      <c r="X42">
        <f t="shared" si="8"/>
        <v>3830</v>
      </c>
      <c r="Y42" s="28">
        <f t="shared" si="9"/>
        <v>0.16861104996698217</v>
      </c>
    </row>
    <row r="43" spans="4:25" ht="24" customHeight="1" thickTop="1" thickBot="1">
      <c r="D43" s="34" t="str">
        <f t="shared" si="14"/>
        <v> PICKENS</v>
      </c>
      <c r="E43" s="35">
        <f t="shared" si="15"/>
        <v>67014</v>
      </c>
      <c r="F43" s="36">
        <f t="shared" si="2"/>
        <v>0.22549019607843138</v>
      </c>
      <c r="G43" s="35">
        <f t="shared" si="16"/>
        <v>168</v>
      </c>
      <c r="H43" s="36">
        <f t="shared" si="6"/>
        <v>2.5069388485988004E-3</v>
      </c>
      <c r="I43" s="35">
        <f t="shared" si="17"/>
        <v>14943</v>
      </c>
      <c r="J43" s="37">
        <f t="shared" si="7"/>
        <v>0.22298325722983256</v>
      </c>
      <c r="N43" s="26" t="s">
        <v>296</v>
      </c>
      <c r="O43" s="27">
        <v>48474</v>
      </c>
      <c r="P43" s="27">
        <v>18</v>
      </c>
      <c r="Q43" s="27">
        <v>3.6999999999999998E-2</v>
      </c>
      <c r="S43" s="26" t="s">
        <v>296</v>
      </c>
      <c r="T43" s="27">
        <v>48474</v>
      </c>
      <c r="U43" s="27">
        <v>5341</v>
      </c>
      <c r="V43" s="27">
        <v>11.018000000000001</v>
      </c>
      <c r="W43">
        <f t="shared" si="18"/>
        <v>0</v>
      </c>
      <c r="X43">
        <f t="shared" si="8"/>
        <v>5359</v>
      </c>
      <c r="Y43" s="28">
        <f t="shared" si="9"/>
        <v>0.11055411148244419</v>
      </c>
    </row>
    <row r="44" spans="4:25" ht="24" customHeight="1" thickTop="1" thickBot="1">
      <c r="D44" s="34" t="str">
        <f t="shared" si="14"/>
        <v> RICHLAND</v>
      </c>
      <c r="E44" s="35">
        <f t="shared" si="15"/>
        <v>244918</v>
      </c>
      <c r="F44" s="36">
        <f t="shared" si="2"/>
        <v>0.15624004768943076</v>
      </c>
      <c r="G44" s="35">
        <f t="shared" si="16"/>
        <v>36135</v>
      </c>
      <c r="H44" s="36">
        <f t="shared" si="6"/>
        <v>0.14753917637739977</v>
      </c>
      <c r="I44" s="35">
        <f t="shared" si="17"/>
        <v>2131</v>
      </c>
      <c r="J44" s="37">
        <f t="shared" si="7"/>
        <v>8.7008713120309659E-3</v>
      </c>
      <c r="N44" s="26" t="s">
        <v>297</v>
      </c>
      <c r="O44" s="27">
        <v>57624</v>
      </c>
      <c r="P44" s="27">
        <v>9474</v>
      </c>
      <c r="Q44" s="27">
        <v>16.440999999999999</v>
      </c>
      <c r="S44" s="26" t="s">
        <v>297</v>
      </c>
      <c r="T44" s="27">
        <v>57624</v>
      </c>
      <c r="U44" s="27">
        <v>7</v>
      </c>
      <c r="V44" s="27">
        <v>1.2E-2</v>
      </c>
      <c r="W44">
        <f t="shared" si="18"/>
        <v>0</v>
      </c>
      <c r="X44">
        <f t="shared" si="8"/>
        <v>9481</v>
      </c>
      <c r="Y44" s="28">
        <f t="shared" si="9"/>
        <v>0.16453213938636679</v>
      </c>
    </row>
    <row r="45" spans="4:25" ht="24" customHeight="1" thickTop="1" thickBot="1">
      <c r="D45" s="34" t="str">
        <f t="shared" si="14"/>
        <v> SALUDA</v>
      </c>
      <c r="E45" s="35">
        <f t="shared" si="15"/>
        <v>11440</v>
      </c>
      <c r="F45" s="36">
        <f t="shared" si="2"/>
        <v>0.27465034965034962</v>
      </c>
      <c r="G45" s="35">
        <f t="shared" si="16"/>
        <v>2</v>
      </c>
      <c r="H45" s="36">
        <f t="shared" si="6"/>
        <v>1.7482517482517483E-4</v>
      </c>
      <c r="I45" s="35">
        <f t="shared" si="17"/>
        <v>3140</v>
      </c>
      <c r="J45" s="37">
        <f t="shared" si="7"/>
        <v>0.27447552447552448</v>
      </c>
      <c r="N45" s="26" t="s">
        <v>298</v>
      </c>
      <c r="O45" s="27">
        <v>67014</v>
      </c>
      <c r="P45" s="27">
        <v>168</v>
      </c>
      <c r="Q45" s="27">
        <v>0.25</v>
      </c>
      <c r="S45" s="26" t="s">
        <v>298</v>
      </c>
      <c r="T45" s="27">
        <v>67014</v>
      </c>
      <c r="U45" s="27">
        <v>14943</v>
      </c>
      <c r="V45" s="27">
        <v>22.297999999999998</v>
      </c>
      <c r="W45">
        <f t="shared" si="18"/>
        <v>0</v>
      </c>
      <c r="X45">
        <f t="shared" si="8"/>
        <v>15111</v>
      </c>
      <c r="Y45" s="28">
        <f t="shared" si="9"/>
        <v>0.22549019607843138</v>
      </c>
    </row>
    <row r="46" spans="4:25" ht="24" customHeight="1" thickTop="1" thickBot="1">
      <c r="D46" s="34" t="str">
        <f t="shared" si="14"/>
        <v> SPARTANBURG</v>
      </c>
      <c r="E46" s="35">
        <f t="shared" si="15"/>
        <v>170473</v>
      </c>
      <c r="F46" s="36">
        <f t="shared" si="2"/>
        <v>0.10352959119625982</v>
      </c>
      <c r="G46" s="35">
        <f t="shared" si="16"/>
        <v>3</v>
      </c>
      <c r="H46" s="36">
        <f t="shared" si="6"/>
        <v>1.7598094712945745E-5</v>
      </c>
      <c r="I46" s="35">
        <f t="shared" si="17"/>
        <v>17646</v>
      </c>
      <c r="J46" s="37">
        <f t="shared" si="7"/>
        <v>0.10351199310154688</v>
      </c>
      <c r="N46" s="26" t="s">
        <v>299</v>
      </c>
      <c r="O46" s="27">
        <v>244918</v>
      </c>
      <c r="P46" s="27">
        <v>36135</v>
      </c>
      <c r="Q46" s="27">
        <v>14.753</v>
      </c>
      <c r="S46" s="26" t="s">
        <v>299</v>
      </c>
      <c r="T46" s="27">
        <v>244918</v>
      </c>
      <c r="U46" s="27">
        <v>2131</v>
      </c>
      <c r="V46" s="27">
        <v>0.87</v>
      </c>
      <c r="W46">
        <f t="shared" si="18"/>
        <v>0</v>
      </c>
      <c r="X46">
        <f t="shared" si="8"/>
        <v>38266</v>
      </c>
      <c r="Y46" s="28">
        <f t="shared" si="9"/>
        <v>0.15624004768943076</v>
      </c>
    </row>
    <row r="47" spans="4:25" ht="24" customHeight="1" thickTop="1" thickBot="1">
      <c r="D47" s="34" t="str">
        <f t="shared" si="14"/>
        <v> SUMTER</v>
      </c>
      <c r="E47" s="35">
        <f t="shared" si="15"/>
        <v>66870</v>
      </c>
      <c r="F47" s="36">
        <f t="shared" si="2"/>
        <v>0.14359204426499178</v>
      </c>
      <c r="G47" s="35">
        <f t="shared" si="16"/>
        <v>7942</v>
      </c>
      <c r="H47" s="36">
        <f t="shared" si="6"/>
        <v>0.11876775833707193</v>
      </c>
      <c r="I47" s="35">
        <f t="shared" si="17"/>
        <v>1660</v>
      </c>
      <c r="J47" s="37">
        <f t="shared" si="7"/>
        <v>2.4824285927919843E-2</v>
      </c>
      <c r="N47" s="26" t="s">
        <v>300</v>
      </c>
      <c r="O47" s="27">
        <v>11440</v>
      </c>
      <c r="P47" s="27">
        <v>2</v>
      </c>
      <c r="Q47" s="27">
        <v>1.7000000000000001E-2</v>
      </c>
      <c r="S47" s="26" t="s">
        <v>300</v>
      </c>
      <c r="T47" s="27">
        <v>11440</v>
      </c>
      <c r="U47" s="27">
        <v>3140</v>
      </c>
      <c r="V47" s="27">
        <v>27.446999999999999</v>
      </c>
      <c r="W47">
        <f t="shared" si="18"/>
        <v>0</v>
      </c>
      <c r="X47">
        <f t="shared" si="8"/>
        <v>3142</v>
      </c>
      <c r="Y47" s="28">
        <f t="shared" si="9"/>
        <v>0.27465034965034962</v>
      </c>
    </row>
    <row r="48" spans="4:25" ht="24" customHeight="1" thickTop="1" thickBot="1">
      <c r="D48" s="34" t="str">
        <f t="shared" si="14"/>
        <v> UNION</v>
      </c>
      <c r="E48" s="35">
        <f t="shared" si="15"/>
        <v>17162</v>
      </c>
      <c r="F48" s="36">
        <f t="shared" si="2"/>
        <v>0.12976343083556696</v>
      </c>
      <c r="G48" s="35">
        <f t="shared" si="16"/>
        <v>998</v>
      </c>
      <c r="H48" s="36">
        <f t="shared" si="6"/>
        <v>5.8151730567532922E-2</v>
      </c>
      <c r="I48" s="35">
        <f t="shared" si="17"/>
        <v>1229</v>
      </c>
      <c r="J48" s="37">
        <f t="shared" si="7"/>
        <v>7.1611700268034026E-2</v>
      </c>
      <c r="N48" s="26" t="s">
        <v>301</v>
      </c>
      <c r="O48" s="27">
        <v>170473</v>
      </c>
      <c r="P48" s="27">
        <v>3</v>
      </c>
      <c r="Q48" s="27">
        <v>1E-3</v>
      </c>
      <c r="S48" s="26" t="s">
        <v>301</v>
      </c>
      <c r="T48" s="27">
        <v>170473</v>
      </c>
      <c r="U48" s="27">
        <v>17646</v>
      </c>
      <c r="V48" s="27">
        <v>10.351000000000001</v>
      </c>
      <c r="W48">
        <f t="shared" si="18"/>
        <v>0</v>
      </c>
      <c r="X48">
        <f t="shared" si="8"/>
        <v>17649</v>
      </c>
      <c r="Y48" s="28">
        <f t="shared" si="9"/>
        <v>0.10352959119625982</v>
      </c>
    </row>
    <row r="49" spans="4:25" ht="24" customHeight="1" thickTop="1" thickBot="1">
      <c r="D49" s="34" t="str">
        <f t="shared" si="14"/>
        <v> WILLIAMSBURG</v>
      </c>
      <c r="E49" s="35">
        <f t="shared" si="15"/>
        <v>22325</v>
      </c>
      <c r="F49" s="36">
        <f t="shared" si="2"/>
        <v>0.29460246360582309</v>
      </c>
      <c r="G49" s="35">
        <f t="shared" si="16"/>
        <v>6576</v>
      </c>
      <c r="H49" s="36">
        <f t="shared" si="6"/>
        <v>0.29455767077267636</v>
      </c>
      <c r="I49" s="35">
        <f t="shared" si="17"/>
        <v>1</v>
      </c>
      <c r="J49" s="37">
        <f t="shared" si="7"/>
        <v>4.4792833146696531E-5</v>
      </c>
      <c r="N49" s="26" t="s">
        <v>302</v>
      </c>
      <c r="O49" s="27">
        <v>66870</v>
      </c>
      <c r="P49" s="27">
        <v>7942</v>
      </c>
      <c r="Q49" s="27">
        <v>11.875999999999999</v>
      </c>
      <c r="S49" s="26" t="s">
        <v>302</v>
      </c>
      <c r="T49" s="27">
        <v>66870</v>
      </c>
      <c r="U49" s="27">
        <v>1660</v>
      </c>
      <c r="V49" s="27">
        <v>2.4820000000000002</v>
      </c>
      <c r="W49">
        <f t="shared" si="18"/>
        <v>0</v>
      </c>
      <c r="X49">
        <f t="shared" si="8"/>
        <v>9602</v>
      </c>
      <c r="Y49" s="28">
        <f t="shared" si="9"/>
        <v>0.14359204426499178</v>
      </c>
    </row>
    <row r="50" spans="4:25" ht="24" customHeight="1" thickTop="1" thickBot="1">
      <c r="D50" s="34" t="str">
        <f t="shared" si="14"/>
        <v> YORK</v>
      </c>
      <c r="E50" s="35">
        <f t="shared" si="15"/>
        <v>157989</v>
      </c>
      <c r="F50" s="36">
        <f t="shared" si="2"/>
        <v>0.10926077131952225</v>
      </c>
      <c r="G50" s="35">
        <f t="shared" si="16"/>
        <v>1054</v>
      </c>
      <c r="H50" s="36">
        <f t="shared" si="6"/>
        <v>6.6713505370627072E-3</v>
      </c>
      <c r="I50" s="35">
        <f t="shared" si="17"/>
        <v>16208</v>
      </c>
      <c r="J50" s="37">
        <f t="shared" si="7"/>
        <v>0.10258942078245954</v>
      </c>
      <c r="N50" s="26" t="s">
        <v>303</v>
      </c>
      <c r="O50" s="27">
        <v>17162</v>
      </c>
      <c r="P50" s="27">
        <v>998</v>
      </c>
      <c r="Q50" s="27">
        <v>5.8150000000000004</v>
      </c>
      <c r="S50" s="26" t="s">
        <v>303</v>
      </c>
      <c r="T50" s="27">
        <v>17162</v>
      </c>
      <c r="U50" s="27">
        <v>1229</v>
      </c>
      <c r="V50" s="27">
        <v>7.1609999999999996</v>
      </c>
      <c r="W50">
        <f t="shared" si="18"/>
        <v>0</v>
      </c>
      <c r="X50">
        <f t="shared" si="8"/>
        <v>2227</v>
      </c>
      <c r="Y50" s="28">
        <f t="shared" si="9"/>
        <v>0.12976343083556696</v>
      </c>
    </row>
    <row r="51" spans="4:25" ht="24" customHeight="1" thickTop="1" thickBot="1">
      <c r="D51" s="38" t="str">
        <f t="shared" si="14"/>
        <v>Totals</v>
      </c>
      <c r="E51" s="39">
        <f t="shared" si="15"/>
        <v>3022826</v>
      </c>
      <c r="F51" s="40">
        <f t="shared" si="2"/>
        <v>0.13880057932543918</v>
      </c>
      <c r="G51" s="39">
        <f t="shared" si="16"/>
        <v>158959</v>
      </c>
      <c r="H51" s="40">
        <f t="shared" si="6"/>
        <v>5.2586222296619127E-2</v>
      </c>
      <c r="I51" s="39">
        <f t="shared" si="17"/>
        <v>260611</v>
      </c>
      <c r="J51" s="41">
        <f t="shared" si="7"/>
        <v>8.6214357028820049E-2</v>
      </c>
      <c r="N51" s="26" t="s">
        <v>304</v>
      </c>
      <c r="O51" s="27">
        <v>22325</v>
      </c>
      <c r="P51" s="27">
        <v>6576</v>
      </c>
      <c r="Q51" s="27">
        <v>29.454999999999998</v>
      </c>
      <c r="S51" s="26" t="s">
        <v>304</v>
      </c>
      <c r="T51" s="27">
        <v>22325</v>
      </c>
      <c r="U51" s="27">
        <v>1</v>
      </c>
      <c r="V51" s="27">
        <v>4.0000000000000001E-3</v>
      </c>
      <c r="W51">
        <f t="shared" si="18"/>
        <v>0</v>
      </c>
      <c r="X51">
        <f t="shared" si="8"/>
        <v>6577</v>
      </c>
      <c r="Y51" s="28">
        <f t="shared" si="9"/>
        <v>0.29460246360582309</v>
      </c>
    </row>
    <row r="52" spans="4:25" ht="24" customHeight="1" thickTop="1" thickBot="1">
      <c r="H52" s="29"/>
      <c r="J52" s="29"/>
      <c r="N52" s="26" t="s">
        <v>305</v>
      </c>
      <c r="O52" s="27">
        <v>157989</v>
      </c>
      <c r="P52" s="27">
        <v>1054</v>
      </c>
      <c r="Q52" s="27">
        <v>0.66700000000000004</v>
      </c>
      <c r="S52" s="26" t="s">
        <v>305</v>
      </c>
      <c r="T52" s="27">
        <v>157989</v>
      </c>
      <c r="U52" s="27">
        <v>16208</v>
      </c>
      <c r="V52" s="27">
        <v>10.257999999999999</v>
      </c>
      <c r="W52">
        <f t="shared" si="18"/>
        <v>0</v>
      </c>
      <c r="X52">
        <f t="shared" si="8"/>
        <v>17262</v>
      </c>
      <c r="Y52" s="28">
        <f t="shared" si="9"/>
        <v>0.10926077131952225</v>
      </c>
    </row>
    <row r="53" spans="4:25" ht="24" customHeight="1" thickTop="1" thickBot="1">
      <c r="H53" s="29"/>
      <c r="J53" s="29"/>
      <c r="N53" s="26" t="s">
        <v>306</v>
      </c>
      <c r="O53" s="27">
        <v>3022826</v>
      </c>
      <c r="P53" s="27">
        <v>158959</v>
      </c>
      <c r="Q53" s="27">
        <v>5.258</v>
      </c>
      <c r="S53" s="26" t="s">
        <v>306</v>
      </c>
      <c r="T53" s="27">
        <v>3022826</v>
      </c>
      <c r="U53" s="27">
        <v>260611</v>
      </c>
      <c r="V53" s="27">
        <v>8.6210000000000004</v>
      </c>
      <c r="W53">
        <f t="shared" si="18"/>
        <v>0</v>
      </c>
      <c r="X53">
        <f t="shared" si="8"/>
        <v>419570</v>
      </c>
      <c r="Y53" s="28">
        <f t="shared" si="9"/>
        <v>0.13880057932543918</v>
      </c>
    </row>
    <row r="54" spans="4:25" ht="24" customHeight="1" thickTop="1">
      <c r="H54" s="29"/>
      <c r="J54" s="29"/>
    </row>
    <row r="55" spans="4:25" ht="24" customHeight="1" thickBot="1">
      <c r="H55" s="29"/>
      <c r="J55" s="29"/>
    </row>
    <row r="56" spans="4:25" ht="24" customHeight="1" thickTop="1" thickBot="1">
      <c r="H56" s="29"/>
      <c r="J56" s="29"/>
      <c r="S56" s="26" t="s">
        <v>258</v>
      </c>
    </row>
    <row r="57" spans="4:25" ht="24" customHeight="1" thickTop="1">
      <c r="H57" s="29"/>
      <c r="J57" s="29"/>
    </row>
    <row r="58" spans="4:25" ht="24" customHeight="1">
      <c r="H58" s="29"/>
      <c r="J58" s="29"/>
    </row>
    <row r="59" spans="4:25" ht="24" customHeight="1">
      <c r="H59" s="29"/>
      <c r="J59" s="29"/>
    </row>
    <row r="60" spans="4:25" ht="24" customHeight="1">
      <c r="H60" s="29"/>
      <c r="J60" s="29"/>
    </row>
    <row r="61" spans="4:25" ht="24" customHeight="1">
      <c r="H61" s="29"/>
      <c r="J61" s="29"/>
    </row>
    <row r="62" spans="4:25" ht="24" customHeight="1">
      <c r="H62" s="29"/>
      <c r="J62" s="29"/>
    </row>
    <row r="63" spans="4:25" ht="24" customHeight="1">
      <c r="H63" s="29"/>
      <c r="J63" s="29"/>
    </row>
    <row r="64" spans="4:25" ht="24" customHeight="1">
      <c r="H64" s="29"/>
      <c r="J64" s="29"/>
    </row>
    <row r="65" spans="8:10" ht="24" customHeight="1">
      <c r="H65" s="29"/>
      <c r="J65" s="29"/>
    </row>
    <row r="66" spans="8:10" ht="24" customHeight="1">
      <c r="H66" s="29"/>
      <c r="J66" s="29"/>
    </row>
    <row r="67" spans="8:10" ht="24" customHeight="1">
      <c r="H67" s="29"/>
      <c r="J67" s="29"/>
    </row>
    <row r="68" spans="8:10" ht="24" customHeight="1">
      <c r="H68" s="29"/>
      <c r="J68" s="29"/>
    </row>
    <row r="69" spans="8:10" ht="24" customHeight="1">
      <c r="H69" s="29"/>
      <c r="J69" s="29"/>
    </row>
    <row r="70" spans="8:10" ht="24" customHeight="1">
      <c r="H70" s="29"/>
      <c r="J70" s="29"/>
    </row>
    <row r="71" spans="8:10" ht="24" customHeight="1">
      <c r="H71" s="29"/>
      <c r="J71" s="29"/>
    </row>
    <row r="72" spans="8:10" ht="24" customHeight="1">
      <c r="H72" s="29"/>
      <c r="J72" s="29"/>
    </row>
    <row r="73" spans="8:10" ht="24" customHeight="1">
      <c r="H73" s="29"/>
      <c r="J73" s="29"/>
    </row>
  </sheetData>
  <pageMargins left="0.7" right="0.7" top="0.75" bottom="0.75" header="0.3" footer="0.3"/>
  <pageSetup orientation="portrait" verticalDpi="0" r:id="rId1"/>
  <legacyDrawing r:id="rId2"/>
  <controls>
    <control shapeId="1354" r:id="rId3" name="Control 330"/>
    <control shapeId="1355" r:id="rId4" name="Control 331"/>
    <control shapeId="1356" r:id="rId5" name="Control 332"/>
    <control shapeId="1357" r:id="rId6" name="Control 333"/>
    <control shapeId="1358" r:id="rId7" name="Control 334"/>
    <control shapeId="1359" r:id="rId8" name="Control 335"/>
    <control shapeId="1360" r:id="rId9" name="Control 336"/>
    <control shapeId="1361" r:id="rId10" name="Control 337"/>
    <control shapeId="1362" r:id="rId11" name="Control 338"/>
    <control shapeId="1363" r:id="rId12" name="Control 339"/>
    <control shapeId="1364" r:id="rId13" name="Control 340"/>
    <control shapeId="1365" r:id="rId14" name="Control 341"/>
    <control shapeId="1366" r:id="rId15" name="Control 342"/>
    <control shapeId="1367" r:id="rId16" name="Control 343"/>
    <control shapeId="1368" r:id="rId17" name="Control 344"/>
    <control shapeId="1369" r:id="rId18" name="Control 345"/>
    <control shapeId="1370" r:id="rId19" name="Control 346"/>
    <control shapeId="1371" r:id="rId20" name="Control 347"/>
    <control shapeId="1372" r:id="rId21" name="Control 348"/>
    <control shapeId="1373" r:id="rId22" name="Control 349"/>
    <control shapeId="1374" r:id="rId23" name="Control 350"/>
    <control shapeId="1375" r:id="rId24" name="Control 351"/>
    <control shapeId="1376" r:id="rId25" name="Control 352"/>
    <control shapeId="1377" r:id="rId26" name="Control 353"/>
    <control shapeId="1378" r:id="rId27" name="Control 354"/>
    <control shapeId="1379" r:id="rId28" name="Control 355"/>
    <control shapeId="1380" r:id="rId29" name="Control 356"/>
    <control shapeId="1381" r:id="rId30" name="Control 357"/>
    <control shapeId="1382" r:id="rId31" name="Control 358"/>
    <control shapeId="1383" r:id="rId32" name="Control 359"/>
    <control shapeId="1384" r:id="rId33" name="Control 360"/>
    <control shapeId="1385" r:id="rId34" name="Control 361"/>
    <control shapeId="1386" r:id="rId35" name="Control 362"/>
    <control shapeId="1387" r:id="rId36" name="Control 363"/>
    <control shapeId="1388" r:id="rId37" name="Control 364"/>
    <control shapeId="1389" r:id="rId38" name="Control 365"/>
    <control shapeId="1390" r:id="rId39" name="Control 366"/>
    <control shapeId="1391" r:id="rId40" name="Control 367"/>
    <control shapeId="1392" r:id="rId41" name="Control 368"/>
    <control shapeId="1393" r:id="rId42" name="Control 369"/>
    <control shapeId="1394" r:id="rId43" name="Control 370"/>
    <control shapeId="1395" r:id="rId44" name="Control 371"/>
    <control shapeId="1396" r:id="rId45" name="Control 372"/>
    <control shapeId="1397" r:id="rId46" name="Control 373"/>
    <control shapeId="1398" r:id="rId47" name="Control 374"/>
    <control shapeId="1399" r:id="rId48" name="Control 375"/>
    <control shapeId="1400" r:id="rId49" name="Control 376"/>
    <control shapeId="1401" r:id="rId50" name="Control 377"/>
    <control shapeId="1402" r:id="rId51" name="Control 378"/>
    <control shapeId="1403" r:id="rId52" name="Control 379"/>
    <control shapeId="1404" r:id="rId53" name="Control 380"/>
    <control shapeId="1405" r:id="rId54" name="Control 381"/>
    <control shapeId="1406" r:id="rId55" name="Control 382"/>
    <control shapeId="1407" r:id="rId56" name="Control 383"/>
    <control shapeId="1408" r:id="rId57" name="Control 384"/>
    <control shapeId="1409" r:id="rId58" name="Control 385"/>
    <control shapeId="1410" r:id="rId59" name="Control 386"/>
    <control shapeId="1411" r:id="rId60" name="Control 387"/>
    <control shapeId="1412" r:id="rId61" name="Control 388"/>
    <control shapeId="1413" r:id="rId62" name="Control 389"/>
    <control shapeId="1414" r:id="rId63" name="Control 390"/>
    <control shapeId="1415" r:id="rId64" name="Control 391"/>
    <control shapeId="1416" r:id="rId65" name="Control 392"/>
    <control shapeId="1417" r:id="rId66" name="Control 393"/>
    <control shapeId="1418" r:id="rId67" name="Control 394"/>
    <control shapeId="1419" r:id="rId68" name="Control 395"/>
    <control shapeId="1420" r:id="rId69" name="Control 396"/>
    <control shapeId="1421" r:id="rId70" name="Control 397"/>
    <control shapeId="1422" r:id="rId71" name="Control 398"/>
    <control shapeId="1423" r:id="rId72" name="Control 399"/>
    <control shapeId="1424" r:id="rId73" name="Control 400"/>
    <control shapeId="1425" r:id="rId74" name="Control 401"/>
    <control shapeId="1426" r:id="rId75" name="Control 402"/>
    <control shapeId="1427" r:id="rId76" name="Control 403"/>
    <control shapeId="1428" r:id="rId77" name="Control 404"/>
    <control shapeId="1429" r:id="rId78" name="Control 405"/>
    <control shapeId="1430" r:id="rId79" name="Control 406"/>
    <control shapeId="1431" r:id="rId80" name="Control 407"/>
    <control shapeId="1432" r:id="rId81" name="Control 408"/>
    <control shapeId="1433" r:id="rId82" name="Control 409"/>
    <control shapeId="1434" r:id="rId83" name="Control 410"/>
    <control shapeId="1435" r:id="rId84" name="Control 411"/>
    <control shapeId="1436" r:id="rId85" name="Control 412"/>
    <control shapeId="1437" r:id="rId86" name="Control 413"/>
    <control shapeId="1438" r:id="rId87" name="Control 414"/>
    <control shapeId="1439" r:id="rId88" name="Control 415"/>
    <control shapeId="1440" r:id="rId89" name="Control 416"/>
    <control shapeId="1441" r:id="rId90" name="Control 417"/>
    <control shapeId="1442" r:id="rId91" name="Control 418"/>
    <control shapeId="1443" r:id="rId92" name="Control 419"/>
    <control shapeId="1444" r:id="rId93" name="Control 420"/>
    <control shapeId="1445" r:id="rId94" name="Control 421"/>
  </controls>
</worksheet>
</file>

<file path=xl/worksheets/sheet7.xml><?xml version="1.0" encoding="utf-8"?>
<worksheet xmlns="http://schemas.openxmlformats.org/spreadsheetml/2006/main" xmlns:r="http://schemas.openxmlformats.org/officeDocument/2006/relationships">
  <dimension ref="A1:E189"/>
  <sheetViews>
    <sheetView workbookViewId="0">
      <selection activeCell="G13" sqref="G13"/>
    </sheetView>
  </sheetViews>
  <sheetFormatPr defaultRowHeight="15"/>
  <cols>
    <col min="2" max="2" width="23.140625" customWidth="1"/>
    <col min="3" max="3" width="19" customWidth="1"/>
    <col min="4" max="4" width="17.85546875" customWidth="1"/>
    <col min="5" max="5" width="16" style="66" customWidth="1"/>
  </cols>
  <sheetData>
    <row r="1" spans="1:5">
      <c r="A1" s="74" t="s">
        <v>0</v>
      </c>
      <c r="B1" s="43" t="s">
        <v>2</v>
      </c>
      <c r="C1" s="67" t="s">
        <v>3</v>
      </c>
      <c r="D1" s="68" t="s">
        <v>4</v>
      </c>
      <c r="E1" s="128" t="s">
        <v>326</v>
      </c>
    </row>
    <row r="2" spans="1:5" ht="18.75">
      <c r="A2" s="113"/>
      <c r="B2" s="113"/>
      <c r="C2" s="114" t="s">
        <v>329</v>
      </c>
      <c r="D2" s="115"/>
      <c r="E2" s="116"/>
    </row>
    <row r="3" spans="1:5" ht="21">
      <c r="A3" s="2" t="s">
        <v>10</v>
      </c>
      <c r="B3" s="7" t="s">
        <v>11</v>
      </c>
      <c r="C3" s="111" t="s">
        <v>12</v>
      </c>
      <c r="D3" s="105">
        <v>0.98929999999999996</v>
      </c>
      <c r="E3" s="129">
        <v>242339</v>
      </c>
    </row>
    <row r="4" spans="1:5" ht="21">
      <c r="A4" s="2" t="s">
        <v>10</v>
      </c>
      <c r="B4" s="7" t="s">
        <v>14</v>
      </c>
      <c r="C4" s="111" t="s">
        <v>12</v>
      </c>
      <c r="D4" s="105">
        <v>0.98860000000000003</v>
      </c>
      <c r="E4" s="129">
        <v>210808</v>
      </c>
    </row>
    <row r="5" spans="1:5" ht="21">
      <c r="A5" s="2" t="s">
        <v>10</v>
      </c>
      <c r="B5" s="4" t="s">
        <v>15</v>
      </c>
      <c r="C5" s="111" t="s">
        <v>12</v>
      </c>
      <c r="D5" s="105">
        <v>0.98129999999999995</v>
      </c>
      <c r="E5" s="129">
        <v>205424</v>
      </c>
    </row>
    <row r="6" spans="1:5" ht="21">
      <c r="A6" s="2" t="s">
        <v>10</v>
      </c>
      <c r="B6" s="7" t="s">
        <v>16</v>
      </c>
      <c r="C6" s="111" t="s">
        <v>12</v>
      </c>
      <c r="D6" s="105" t="s">
        <v>319</v>
      </c>
      <c r="E6" s="129">
        <v>199446</v>
      </c>
    </row>
    <row r="7" spans="1:5" ht="21">
      <c r="A7" s="2" t="s">
        <v>10</v>
      </c>
      <c r="B7" s="7" t="s">
        <v>17</v>
      </c>
      <c r="C7" s="111" t="s">
        <v>12</v>
      </c>
      <c r="D7" s="105">
        <v>0.9859</v>
      </c>
      <c r="E7" s="129">
        <v>178090</v>
      </c>
    </row>
    <row r="8" spans="1:5" ht="21">
      <c r="A8" s="2" t="s">
        <v>10</v>
      </c>
      <c r="B8" s="4" t="s">
        <v>18</v>
      </c>
      <c r="C8" s="111" t="s">
        <v>12</v>
      </c>
      <c r="D8" s="105">
        <v>0.99060000000000004</v>
      </c>
      <c r="E8" s="129">
        <v>135612</v>
      </c>
    </row>
    <row r="9" spans="1:5" ht="21">
      <c r="A9" s="2" t="s">
        <v>10</v>
      </c>
      <c r="B9" s="4" t="s">
        <v>20</v>
      </c>
      <c r="C9" s="111" t="s">
        <v>12</v>
      </c>
      <c r="D9" s="105">
        <v>0.99390000000000001</v>
      </c>
      <c r="E9" s="129">
        <v>135249</v>
      </c>
    </row>
    <row r="10" spans="1:5" ht="21">
      <c r="A10" s="2" t="s">
        <v>10</v>
      </c>
      <c r="B10" s="7" t="s">
        <v>21</v>
      </c>
      <c r="C10" s="111" t="s">
        <v>12</v>
      </c>
      <c r="D10" s="105">
        <v>0.99319999999999997</v>
      </c>
      <c r="E10" s="129">
        <v>126659</v>
      </c>
    </row>
    <row r="11" spans="1:5" ht="21">
      <c r="A11" s="2" t="s">
        <v>10</v>
      </c>
      <c r="B11" s="4" t="s">
        <v>22</v>
      </c>
      <c r="C11" s="111" t="s">
        <v>12</v>
      </c>
      <c r="D11" s="105">
        <v>0.98750000000000004</v>
      </c>
      <c r="E11" s="129">
        <v>121413</v>
      </c>
    </row>
    <row r="12" spans="1:5" ht="21">
      <c r="A12" s="2" t="s">
        <v>10</v>
      </c>
      <c r="B12" s="4" t="s">
        <v>23</v>
      </c>
      <c r="C12" s="111" t="s">
        <v>12</v>
      </c>
      <c r="D12" s="105">
        <v>0.99</v>
      </c>
      <c r="E12" s="129">
        <v>114295</v>
      </c>
    </row>
    <row r="13" spans="1:5" ht="21">
      <c r="A13" s="2" t="s">
        <v>24</v>
      </c>
      <c r="B13" s="7" t="s">
        <v>25</v>
      </c>
      <c r="C13" s="111" t="s">
        <v>12</v>
      </c>
      <c r="D13" s="105">
        <v>0.98089999999999999</v>
      </c>
      <c r="E13" s="129">
        <v>111651</v>
      </c>
    </row>
    <row r="14" spans="1:5" ht="21">
      <c r="A14" s="2" t="s">
        <v>10</v>
      </c>
      <c r="B14" s="7" t="s">
        <v>26</v>
      </c>
      <c r="C14" s="111" t="s">
        <v>12</v>
      </c>
      <c r="D14" s="105">
        <v>0.9879</v>
      </c>
      <c r="E14" s="129">
        <v>106844</v>
      </c>
    </row>
    <row r="15" spans="1:5" ht="21">
      <c r="A15" s="2" t="s">
        <v>10</v>
      </c>
      <c r="B15" s="7" t="s">
        <v>27</v>
      </c>
      <c r="C15" s="111" t="s">
        <v>12</v>
      </c>
      <c r="D15" s="105">
        <v>0.99070000000000003</v>
      </c>
      <c r="E15" s="129">
        <v>92187</v>
      </c>
    </row>
    <row r="16" spans="1:5" ht="21">
      <c r="A16" s="2" t="s">
        <v>24</v>
      </c>
      <c r="B16" s="7" t="s">
        <v>28</v>
      </c>
      <c r="C16" s="111" t="s">
        <v>12</v>
      </c>
      <c r="D16" s="105">
        <v>0.98660000000000003</v>
      </c>
      <c r="E16" s="129">
        <v>85745</v>
      </c>
    </row>
    <row r="17" spans="1:5" ht="21">
      <c r="A17" s="8" t="s">
        <v>24</v>
      </c>
      <c r="B17" s="4" t="s">
        <v>29</v>
      </c>
      <c r="C17" s="112" t="s">
        <v>12</v>
      </c>
      <c r="D17" s="106">
        <v>0.99019999999999997</v>
      </c>
      <c r="E17" s="129">
        <v>85031</v>
      </c>
    </row>
    <row r="18" spans="1:5" ht="21">
      <c r="A18" s="2" t="s">
        <v>24</v>
      </c>
      <c r="B18" s="4" t="s">
        <v>30</v>
      </c>
      <c r="C18" s="111" t="s">
        <v>12</v>
      </c>
      <c r="D18" s="105">
        <v>0.98909999999999998</v>
      </c>
      <c r="E18" s="129">
        <v>72199</v>
      </c>
    </row>
    <row r="19" spans="1:5" ht="21">
      <c r="A19" s="2" t="s">
        <v>24</v>
      </c>
      <c r="B19" s="7" t="s">
        <v>31</v>
      </c>
      <c r="C19" s="111" t="s">
        <v>12</v>
      </c>
      <c r="D19" s="105">
        <v>0.99029999999999996</v>
      </c>
      <c r="E19" s="129">
        <v>65278</v>
      </c>
    </row>
    <row r="20" spans="1:5" ht="21">
      <c r="A20" s="2" t="s">
        <v>10</v>
      </c>
      <c r="B20" s="4" t="s">
        <v>32</v>
      </c>
      <c r="C20" s="111" t="s">
        <v>12</v>
      </c>
      <c r="D20" s="105">
        <v>0.99</v>
      </c>
      <c r="E20" s="129">
        <v>64538</v>
      </c>
    </row>
    <row r="21" spans="1:5" ht="21">
      <c r="A21" s="2" t="s">
        <v>10</v>
      </c>
      <c r="B21" s="7" t="s">
        <v>33</v>
      </c>
      <c r="C21" s="111" t="s">
        <v>12</v>
      </c>
      <c r="D21" s="105">
        <v>0.9869</v>
      </c>
      <c r="E21" s="129">
        <v>60454</v>
      </c>
    </row>
    <row r="22" spans="1:5" ht="21">
      <c r="A22" s="2" t="s">
        <v>10</v>
      </c>
      <c r="B22" s="4" t="s">
        <v>34</v>
      </c>
      <c r="C22" s="111" t="s">
        <v>12</v>
      </c>
      <c r="D22" s="105" t="s">
        <v>320</v>
      </c>
      <c r="E22" s="129">
        <v>57864</v>
      </c>
    </row>
    <row r="23" spans="1:5" ht="21">
      <c r="A23" s="2" t="s">
        <v>10</v>
      </c>
      <c r="B23" s="4" t="s">
        <v>36</v>
      </c>
      <c r="C23" s="111" t="s">
        <v>12</v>
      </c>
      <c r="D23" s="107">
        <v>0.9929</v>
      </c>
      <c r="E23" s="129">
        <v>53009</v>
      </c>
    </row>
    <row r="24" spans="1:5" ht="21">
      <c r="A24" s="2" t="s">
        <v>10</v>
      </c>
      <c r="B24" s="4" t="s">
        <v>37</v>
      </c>
      <c r="C24" s="111" t="s">
        <v>12</v>
      </c>
      <c r="D24" s="105">
        <v>0.98160000000000003</v>
      </c>
      <c r="E24" s="129">
        <v>52469</v>
      </c>
    </row>
    <row r="25" spans="1:5" ht="21">
      <c r="A25" s="2" t="s">
        <v>10</v>
      </c>
      <c r="B25" s="4" t="s">
        <v>38</v>
      </c>
      <c r="C25" s="111" t="s">
        <v>12</v>
      </c>
      <c r="D25" s="107">
        <v>0.9909</v>
      </c>
      <c r="E25" s="129">
        <v>52344</v>
      </c>
    </row>
    <row r="26" spans="1:5" ht="21">
      <c r="A26" s="2" t="s">
        <v>10</v>
      </c>
      <c r="B26" s="4" t="s">
        <v>39</v>
      </c>
      <c r="C26" s="111" t="s">
        <v>12</v>
      </c>
      <c r="D26" s="105">
        <v>0.98870000000000002</v>
      </c>
      <c r="E26" s="129">
        <v>50260</v>
      </c>
    </row>
    <row r="27" spans="1:5" ht="21">
      <c r="A27" s="2" t="s">
        <v>10</v>
      </c>
      <c r="B27" s="4" t="s">
        <v>40</v>
      </c>
      <c r="C27" s="111" t="s">
        <v>12</v>
      </c>
      <c r="D27" s="105">
        <v>0.9909</v>
      </c>
      <c r="E27" s="129">
        <v>48784</v>
      </c>
    </row>
    <row r="28" spans="1:5" ht="21">
      <c r="A28" s="2" t="s">
        <v>10</v>
      </c>
      <c r="B28" s="4" t="s">
        <v>41</v>
      </c>
      <c r="C28" s="111" t="s">
        <v>12</v>
      </c>
      <c r="D28" s="107" t="s">
        <v>321</v>
      </c>
      <c r="E28" s="129">
        <v>46687</v>
      </c>
    </row>
    <row r="29" spans="1:5" ht="21">
      <c r="A29" s="2" t="s">
        <v>24</v>
      </c>
      <c r="B29" s="7" t="s">
        <v>42</v>
      </c>
      <c r="C29" s="111" t="s">
        <v>12</v>
      </c>
      <c r="D29" s="105">
        <v>0.98939999999999995</v>
      </c>
      <c r="E29" s="129">
        <v>45730</v>
      </c>
    </row>
    <row r="30" spans="1:5" ht="21">
      <c r="A30" s="2" t="s">
        <v>24</v>
      </c>
      <c r="B30" s="7" t="s">
        <v>43</v>
      </c>
      <c r="C30" s="111" t="s">
        <v>12</v>
      </c>
      <c r="D30" s="105">
        <v>0.98480000000000001</v>
      </c>
      <c r="E30" s="129">
        <v>45493</v>
      </c>
    </row>
    <row r="31" spans="1:5" ht="21">
      <c r="A31" s="2" t="s">
        <v>10</v>
      </c>
      <c r="B31" s="4" t="s">
        <v>44</v>
      </c>
      <c r="C31" s="111" t="s">
        <v>12</v>
      </c>
      <c r="D31" s="107">
        <v>0.98140000000000005</v>
      </c>
      <c r="E31" s="129">
        <v>43404</v>
      </c>
    </row>
    <row r="32" spans="1:5" ht="21">
      <c r="A32" s="2" t="s">
        <v>24</v>
      </c>
      <c r="B32" s="4" t="s">
        <v>45</v>
      </c>
      <c r="C32" s="111" t="s">
        <v>12</v>
      </c>
      <c r="D32" s="105">
        <v>0.98360000000000003</v>
      </c>
      <c r="E32" s="129">
        <v>42249</v>
      </c>
    </row>
    <row r="33" spans="1:5" ht="21">
      <c r="A33" s="2" t="s">
        <v>24</v>
      </c>
      <c r="B33" s="4" t="s">
        <v>46</v>
      </c>
      <c r="C33" s="111" t="s">
        <v>12</v>
      </c>
      <c r="D33" s="105">
        <v>0.99280000000000002</v>
      </c>
      <c r="E33" s="129">
        <v>41576</v>
      </c>
    </row>
    <row r="34" spans="1:5" ht="21">
      <c r="A34" s="2" t="s">
        <v>10</v>
      </c>
      <c r="B34" s="7" t="s">
        <v>47</v>
      </c>
      <c r="C34" s="111" t="s">
        <v>12</v>
      </c>
      <c r="D34" s="105">
        <v>0.98929999999999996</v>
      </c>
      <c r="E34" s="129">
        <v>41077</v>
      </c>
    </row>
    <row r="35" spans="1:5" ht="21">
      <c r="A35" s="8" t="s">
        <v>10</v>
      </c>
      <c r="B35" s="4" t="s">
        <v>48</v>
      </c>
      <c r="C35" s="112" t="s">
        <v>12</v>
      </c>
      <c r="D35" s="106">
        <v>0.99119999999999997</v>
      </c>
      <c r="E35" s="129">
        <v>39839</v>
      </c>
    </row>
    <row r="36" spans="1:5" ht="21">
      <c r="A36" s="2" t="s">
        <v>10</v>
      </c>
      <c r="B36" s="4" t="s">
        <v>49</v>
      </c>
      <c r="C36" s="111" t="s">
        <v>12</v>
      </c>
      <c r="D36" s="107" t="s">
        <v>322</v>
      </c>
      <c r="E36" s="129">
        <v>39000</v>
      </c>
    </row>
    <row r="37" spans="1:5" ht="21">
      <c r="A37" s="2" t="s">
        <v>10</v>
      </c>
      <c r="B37" s="4" t="s">
        <v>50</v>
      </c>
      <c r="C37" s="111" t="s">
        <v>12</v>
      </c>
      <c r="D37" s="107">
        <v>0.98909999999999998</v>
      </c>
      <c r="E37" s="129">
        <v>38599</v>
      </c>
    </row>
    <row r="38" spans="1:5" ht="21">
      <c r="A38" s="2" t="s">
        <v>10</v>
      </c>
      <c r="B38" s="4" t="s">
        <v>51</v>
      </c>
      <c r="C38" s="111" t="s">
        <v>12</v>
      </c>
      <c r="D38" s="107">
        <v>0.98440000000000005</v>
      </c>
      <c r="E38" s="129">
        <v>38355</v>
      </c>
    </row>
    <row r="39" spans="1:5" ht="21">
      <c r="A39" s="2" t="s">
        <v>10</v>
      </c>
      <c r="B39" s="7" t="s">
        <v>52</v>
      </c>
      <c r="C39" s="111" t="s">
        <v>12</v>
      </c>
      <c r="D39" s="105">
        <v>0.98850000000000005</v>
      </c>
      <c r="E39" s="129">
        <v>34613</v>
      </c>
    </row>
    <row r="40" spans="1:5" ht="21">
      <c r="A40" s="2" t="s">
        <v>10</v>
      </c>
      <c r="B40" s="4" t="s">
        <v>53</v>
      </c>
      <c r="C40" s="111" t="s">
        <v>12</v>
      </c>
      <c r="D40" s="107" t="s">
        <v>323</v>
      </c>
      <c r="E40" s="129">
        <v>32823</v>
      </c>
    </row>
    <row r="41" spans="1:5" ht="21">
      <c r="A41" s="2" t="s">
        <v>24</v>
      </c>
      <c r="B41" s="7" t="s">
        <v>54</v>
      </c>
      <c r="C41" s="111" t="s">
        <v>12</v>
      </c>
      <c r="D41" s="105">
        <v>0.9869</v>
      </c>
      <c r="E41" s="129">
        <v>31345</v>
      </c>
    </row>
    <row r="42" spans="1:5" ht="21">
      <c r="A42" s="2" t="s">
        <v>10</v>
      </c>
      <c r="B42" s="4" t="s">
        <v>55</v>
      </c>
      <c r="C42" s="111" t="s">
        <v>12</v>
      </c>
      <c r="D42" s="107">
        <v>0.99109999999999998</v>
      </c>
      <c r="E42" s="129">
        <v>30665</v>
      </c>
    </row>
    <row r="43" spans="1:5" ht="21">
      <c r="A43" s="2" t="s">
        <v>24</v>
      </c>
      <c r="B43" s="7" t="s">
        <v>56</v>
      </c>
      <c r="C43" s="111" t="s">
        <v>12</v>
      </c>
      <c r="D43" s="105">
        <v>0.9929</v>
      </c>
      <c r="E43" s="129">
        <v>30099</v>
      </c>
    </row>
    <row r="44" spans="1:5" ht="21">
      <c r="A44" s="2" t="s">
        <v>10</v>
      </c>
      <c r="B44" s="4" t="s">
        <v>57</v>
      </c>
      <c r="C44" s="111" t="s">
        <v>12</v>
      </c>
      <c r="D44" s="105">
        <v>0.99150000000000005</v>
      </c>
      <c r="E44" s="129">
        <v>29849</v>
      </c>
    </row>
    <row r="45" spans="1:5" ht="21">
      <c r="A45" s="8" t="s">
        <v>10</v>
      </c>
      <c r="B45" s="4" t="s">
        <v>58</v>
      </c>
      <c r="C45" s="112" t="s">
        <v>12</v>
      </c>
      <c r="D45" s="106">
        <v>0.99209999999999998</v>
      </c>
      <c r="E45" s="129">
        <v>29164</v>
      </c>
    </row>
    <row r="46" spans="1:5" ht="21">
      <c r="A46" s="2" t="s">
        <v>10</v>
      </c>
      <c r="B46" s="4" t="s">
        <v>59</v>
      </c>
      <c r="C46" s="111" t="s">
        <v>12</v>
      </c>
      <c r="D46" s="105">
        <v>0.99150000000000005</v>
      </c>
      <c r="E46" s="129">
        <v>26824</v>
      </c>
    </row>
    <row r="47" spans="1:5" ht="21">
      <c r="A47" s="2" t="s">
        <v>24</v>
      </c>
      <c r="B47" s="4" t="s">
        <v>60</v>
      </c>
      <c r="C47" s="111" t="s">
        <v>12</v>
      </c>
      <c r="D47" s="107">
        <v>0.98970000000000002</v>
      </c>
      <c r="E47" s="129">
        <v>26725</v>
      </c>
    </row>
    <row r="48" spans="1:5" ht="21">
      <c r="A48" s="2" t="s">
        <v>10</v>
      </c>
      <c r="B48" s="4" t="s">
        <v>61</v>
      </c>
      <c r="C48" s="111" t="s">
        <v>12</v>
      </c>
      <c r="D48" s="105">
        <v>0.98839999999999995</v>
      </c>
      <c r="E48" s="129">
        <v>26522</v>
      </c>
    </row>
    <row r="49" spans="1:5" ht="21">
      <c r="A49" s="2" t="s">
        <v>24</v>
      </c>
      <c r="B49" s="4" t="s">
        <v>62</v>
      </c>
      <c r="C49" s="111" t="s">
        <v>12</v>
      </c>
      <c r="D49" s="105" t="s">
        <v>63</v>
      </c>
      <c r="E49" s="129">
        <v>24880</v>
      </c>
    </row>
    <row r="50" spans="1:5" ht="21">
      <c r="A50" s="2" t="s">
        <v>24</v>
      </c>
      <c r="B50" s="4" t="s">
        <v>64</v>
      </c>
      <c r="C50" s="111" t="s">
        <v>12</v>
      </c>
      <c r="D50" s="105">
        <v>0.98770000000000002</v>
      </c>
      <c r="E50" s="129">
        <v>24595</v>
      </c>
    </row>
    <row r="51" spans="1:5" ht="21">
      <c r="A51" s="2" t="s">
        <v>10</v>
      </c>
      <c r="B51" s="4" t="s">
        <v>65</v>
      </c>
      <c r="C51" s="111" t="s">
        <v>12</v>
      </c>
      <c r="D51" s="105">
        <v>0.98950000000000005</v>
      </c>
      <c r="E51" s="129">
        <v>24508</v>
      </c>
    </row>
    <row r="52" spans="1:5" ht="21">
      <c r="A52" s="2" t="s">
        <v>10</v>
      </c>
      <c r="B52" s="7" t="s">
        <v>66</v>
      </c>
      <c r="C52" s="111" t="s">
        <v>12</v>
      </c>
      <c r="D52" s="105">
        <v>0.99339999999999995</v>
      </c>
      <c r="E52" s="129">
        <v>24434</v>
      </c>
    </row>
    <row r="53" spans="1:5" ht="21">
      <c r="A53" s="8" t="s">
        <v>24</v>
      </c>
      <c r="B53" s="4" t="s">
        <v>67</v>
      </c>
      <c r="C53" s="112" t="s">
        <v>12</v>
      </c>
      <c r="D53" s="106">
        <v>0.98229999999999995</v>
      </c>
      <c r="E53" s="129">
        <v>23849</v>
      </c>
    </row>
    <row r="54" spans="1:5" ht="21">
      <c r="A54" s="2" t="s">
        <v>10</v>
      </c>
      <c r="B54" s="7" t="s">
        <v>68</v>
      </c>
      <c r="C54" s="111" t="s">
        <v>12</v>
      </c>
      <c r="D54" s="105">
        <v>0.98440000000000005</v>
      </c>
      <c r="E54" s="129">
        <v>23082</v>
      </c>
    </row>
    <row r="55" spans="1:5" ht="21">
      <c r="A55" s="2" t="s">
        <v>10</v>
      </c>
      <c r="B55" s="7" t="s">
        <v>69</v>
      </c>
      <c r="C55" s="111" t="s">
        <v>12</v>
      </c>
      <c r="D55" s="105">
        <v>0.98660000000000003</v>
      </c>
      <c r="E55" s="129">
        <v>23024</v>
      </c>
    </row>
    <row r="56" spans="1:5" ht="21">
      <c r="A56" s="2" t="s">
        <v>24</v>
      </c>
      <c r="B56" s="7" t="s">
        <v>70</v>
      </c>
      <c r="C56" s="111" t="s">
        <v>12</v>
      </c>
      <c r="D56" s="105">
        <v>0.97850000000000004</v>
      </c>
      <c r="E56" s="129">
        <v>21903</v>
      </c>
    </row>
    <row r="57" spans="1:5" ht="21">
      <c r="A57" s="2" t="s">
        <v>10</v>
      </c>
      <c r="B57" s="7" t="s">
        <v>71</v>
      </c>
      <c r="C57" s="111" t="s">
        <v>12</v>
      </c>
      <c r="D57" s="105">
        <v>0.99460000000000004</v>
      </c>
      <c r="E57" s="129">
        <v>21674</v>
      </c>
    </row>
    <row r="58" spans="1:5" ht="21">
      <c r="A58" s="2" t="s">
        <v>24</v>
      </c>
      <c r="B58" s="4" t="s">
        <v>72</v>
      </c>
      <c r="C58" s="111" t="s">
        <v>12</v>
      </c>
      <c r="D58" s="107">
        <v>0.98509999999999998</v>
      </c>
      <c r="E58" s="129">
        <v>21061</v>
      </c>
    </row>
    <row r="59" spans="1:5" ht="21">
      <c r="A59" s="2" t="s">
        <v>10</v>
      </c>
      <c r="B59" s="7" t="s">
        <v>73</v>
      </c>
      <c r="C59" s="111" t="s">
        <v>12</v>
      </c>
      <c r="D59" s="105">
        <v>0.98560000000000003</v>
      </c>
      <c r="E59" s="129">
        <v>18822</v>
      </c>
    </row>
    <row r="60" spans="1:5" ht="21">
      <c r="A60" s="2" t="s">
        <v>10</v>
      </c>
      <c r="B60" s="4" t="s">
        <v>74</v>
      </c>
      <c r="C60" s="111" t="s">
        <v>12</v>
      </c>
      <c r="D60" s="105">
        <v>0.99</v>
      </c>
      <c r="E60" s="129">
        <v>18174</v>
      </c>
    </row>
    <row r="61" spans="1:5" ht="21">
      <c r="A61" s="2" t="s">
        <v>10</v>
      </c>
      <c r="B61" s="4" t="s">
        <v>75</v>
      </c>
      <c r="C61" s="111" t="s">
        <v>12</v>
      </c>
      <c r="D61" s="107">
        <v>0.98609999999999998</v>
      </c>
      <c r="E61" s="129">
        <v>17269</v>
      </c>
    </row>
    <row r="62" spans="1:5" ht="21">
      <c r="A62" s="2" t="s">
        <v>24</v>
      </c>
      <c r="B62" s="7" t="s">
        <v>76</v>
      </c>
      <c r="C62" s="111" t="s">
        <v>12</v>
      </c>
      <c r="D62" s="105">
        <v>0.98580000000000001</v>
      </c>
      <c r="E62" s="129">
        <v>17155</v>
      </c>
    </row>
    <row r="63" spans="1:5" ht="21">
      <c r="A63" s="2" t="s">
        <v>24</v>
      </c>
      <c r="B63" s="4" t="s">
        <v>77</v>
      </c>
      <c r="C63" s="111" t="s">
        <v>12</v>
      </c>
      <c r="D63" s="107">
        <v>0.9849</v>
      </c>
      <c r="E63" s="129">
        <v>17070</v>
      </c>
    </row>
    <row r="64" spans="1:5" ht="21">
      <c r="A64" s="2" t="s">
        <v>10</v>
      </c>
      <c r="B64" s="4" t="s">
        <v>78</v>
      </c>
      <c r="C64" s="111" t="s">
        <v>12</v>
      </c>
      <c r="D64" s="107">
        <v>0.98529999999999995</v>
      </c>
      <c r="E64" s="129">
        <v>16650</v>
      </c>
    </row>
    <row r="65" spans="1:5" ht="21">
      <c r="A65" s="2" t="s">
        <v>10</v>
      </c>
      <c r="B65" s="4" t="s">
        <v>79</v>
      </c>
      <c r="C65" s="111" t="s">
        <v>12</v>
      </c>
      <c r="D65" s="107">
        <v>0.99029999999999996</v>
      </c>
      <c r="E65" s="129">
        <v>15799</v>
      </c>
    </row>
    <row r="66" spans="1:5" ht="21">
      <c r="A66" s="2" t="s">
        <v>24</v>
      </c>
      <c r="B66" s="4" t="s">
        <v>80</v>
      </c>
      <c r="C66" s="111" t="s">
        <v>12</v>
      </c>
      <c r="D66" s="105">
        <v>0.99519999999999997</v>
      </c>
      <c r="E66" s="129">
        <v>15349</v>
      </c>
    </row>
    <row r="67" spans="1:5" ht="21">
      <c r="A67" s="2" t="s">
        <v>24</v>
      </c>
      <c r="B67" s="4" t="s">
        <v>81</v>
      </c>
      <c r="C67" s="111" t="s">
        <v>12</v>
      </c>
      <c r="D67" s="105">
        <v>0.99070000000000003</v>
      </c>
      <c r="E67" s="129">
        <v>15249</v>
      </c>
    </row>
    <row r="68" spans="1:5" ht="21">
      <c r="A68" s="2" t="s">
        <v>10</v>
      </c>
      <c r="B68" s="4" t="s">
        <v>82</v>
      </c>
      <c r="C68" s="111" t="s">
        <v>12</v>
      </c>
      <c r="D68" s="107">
        <v>0.99119999999999997</v>
      </c>
      <c r="E68" s="129">
        <v>15008</v>
      </c>
    </row>
    <row r="69" spans="1:5" ht="21">
      <c r="A69" s="2" t="s">
        <v>10</v>
      </c>
      <c r="B69" s="4" t="s">
        <v>83</v>
      </c>
      <c r="C69" s="111" t="s">
        <v>12</v>
      </c>
      <c r="D69" s="108">
        <v>0.99199999999999999</v>
      </c>
      <c r="E69" s="129">
        <v>14899</v>
      </c>
    </row>
    <row r="70" spans="1:5" ht="21">
      <c r="A70" s="2" t="s">
        <v>24</v>
      </c>
      <c r="B70" s="4" t="s">
        <v>84</v>
      </c>
      <c r="C70" s="111" t="s">
        <v>12</v>
      </c>
      <c r="D70" s="105">
        <v>0.98699999999999999</v>
      </c>
      <c r="E70" s="129">
        <v>14764</v>
      </c>
    </row>
    <row r="71" spans="1:5" ht="21">
      <c r="A71" s="2" t="s">
        <v>24</v>
      </c>
      <c r="B71" s="7" t="s">
        <v>85</v>
      </c>
      <c r="C71" s="111" t="s">
        <v>12</v>
      </c>
      <c r="D71" s="105">
        <v>0.99299999999999999</v>
      </c>
      <c r="E71" s="129">
        <v>13799</v>
      </c>
    </row>
    <row r="72" spans="1:5" ht="21">
      <c r="A72" s="2" t="s">
        <v>10</v>
      </c>
      <c r="B72" s="7" t="s">
        <v>86</v>
      </c>
      <c r="C72" s="111" t="s">
        <v>12</v>
      </c>
      <c r="D72" s="107">
        <v>0.98780000000000001</v>
      </c>
      <c r="E72" s="129">
        <v>13728</v>
      </c>
    </row>
    <row r="73" spans="1:5" ht="21">
      <c r="A73" s="2" t="s">
        <v>10</v>
      </c>
      <c r="B73" s="4" t="s">
        <v>87</v>
      </c>
      <c r="C73" s="111" t="s">
        <v>12</v>
      </c>
      <c r="D73" s="107">
        <v>0.99329999999999996</v>
      </c>
      <c r="E73" s="129">
        <v>13649</v>
      </c>
    </row>
    <row r="74" spans="1:5" ht="21">
      <c r="A74" s="2" t="s">
        <v>10</v>
      </c>
      <c r="B74" s="7" t="s">
        <v>88</v>
      </c>
      <c r="C74" s="111" t="s">
        <v>12</v>
      </c>
      <c r="D74" s="105">
        <v>0.99029999999999996</v>
      </c>
      <c r="E74" s="129">
        <v>13299</v>
      </c>
    </row>
    <row r="75" spans="1:5" ht="21">
      <c r="A75" s="2" t="s">
        <v>24</v>
      </c>
      <c r="B75" s="4" t="s">
        <v>89</v>
      </c>
      <c r="C75" s="111" t="s">
        <v>12</v>
      </c>
      <c r="D75" s="107">
        <v>0.99250000000000005</v>
      </c>
      <c r="E75" s="129">
        <v>12844</v>
      </c>
    </row>
    <row r="76" spans="1:5" ht="21">
      <c r="A76" s="2" t="s">
        <v>24</v>
      </c>
      <c r="B76" s="4" t="s">
        <v>90</v>
      </c>
      <c r="C76" s="111" t="s">
        <v>12</v>
      </c>
      <c r="D76" s="105">
        <v>0.98409999999999997</v>
      </c>
      <c r="E76" s="129">
        <v>12671</v>
      </c>
    </row>
    <row r="77" spans="1:5" ht="21">
      <c r="A77" s="2" t="s">
        <v>10</v>
      </c>
      <c r="B77" s="4" t="s">
        <v>91</v>
      </c>
      <c r="C77" s="111" t="s">
        <v>12</v>
      </c>
      <c r="D77" s="107">
        <v>0.99280000000000002</v>
      </c>
      <c r="E77" s="129">
        <v>12460</v>
      </c>
    </row>
    <row r="78" spans="1:5" ht="21">
      <c r="A78" s="2" t="s">
        <v>24</v>
      </c>
      <c r="B78" s="7" t="s">
        <v>92</v>
      </c>
      <c r="C78" s="111" t="s">
        <v>12</v>
      </c>
      <c r="D78" s="105" t="s">
        <v>324</v>
      </c>
      <c r="E78" s="129">
        <v>12439</v>
      </c>
    </row>
    <row r="79" spans="1:5" ht="21">
      <c r="A79" s="2" t="s">
        <v>10</v>
      </c>
      <c r="B79" s="4" t="s">
        <v>94</v>
      </c>
      <c r="C79" s="111" t="s">
        <v>12</v>
      </c>
      <c r="D79" s="105">
        <v>0.99129999999999996</v>
      </c>
      <c r="E79" s="129">
        <v>11849</v>
      </c>
    </row>
    <row r="80" spans="1:5" ht="21">
      <c r="A80" s="2" t="s">
        <v>24</v>
      </c>
      <c r="B80" s="4" t="s">
        <v>95</v>
      </c>
      <c r="C80" s="111" t="s">
        <v>12</v>
      </c>
      <c r="D80" s="107">
        <v>0.98099999999999998</v>
      </c>
      <c r="E80" s="129">
        <v>11153</v>
      </c>
    </row>
    <row r="81" spans="1:5" ht="21">
      <c r="A81" s="2" t="s">
        <v>24</v>
      </c>
      <c r="B81" s="4" t="s">
        <v>96</v>
      </c>
      <c r="C81" s="111" t="s">
        <v>12</v>
      </c>
      <c r="D81" s="107">
        <v>0.98099999999999998</v>
      </c>
      <c r="E81" s="129">
        <v>11100</v>
      </c>
    </row>
    <row r="82" spans="1:5" ht="21">
      <c r="A82" s="2" t="s">
        <v>10</v>
      </c>
      <c r="B82" s="4" t="s">
        <v>97</v>
      </c>
      <c r="C82" s="111" t="s">
        <v>12</v>
      </c>
      <c r="D82" s="105">
        <v>0.98460000000000003</v>
      </c>
      <c r="E82" s="129">
        <v>10900</v>
      </c>
    </row>
    <row r="83" spans="1:5" ht="21">
      <c r="A83" s="2" t="s">
        <v>10</v>
      </c>
      <c r="B83" s="7" t="s">
        <v>98</v>
      </c>
      <c r="C83" s="111" t="s">
        <v>12</v>
      </c>
      <c r="D83" s="105">
        <v>0.99009999999999998</v>
      </c>
      <c r="E83" s="129">
        <v>10479</v>
      </c>
    </row>
    <row r="84" spans="1:5" ht="21">
      <c r="A84" s="2" t="s">
        <v>24</v>
      </c>
      <c r="B84" s="4" t="s">
        <v>99</v>
      </c>
      <c r="C84" s="111" t="s">
        <v>12</v>
      </c>
      <c r="D84" s="105" t="s">
        <v>100</v>
      </c>
      <c r="E84" s="129">
        <v>9381</v>
      </c>
    </row>
    <row r="85" spans="1:5" ht="21">
      <c r="A85" s="2" t="s">
        <v>24</v>
      </c>
      <c r="B85" s="4" t="s">
        <v>101</v>
      </c>
      <c r="C85" s="111" t="s">
        <v>12</v>
      </c>
      <c r="D85" s="107">
        <v>0.99139999999999995</v>
      </c>
      <c r="E85" s="129">
        <v>9280</v>
      </c>
    </row>
    <row r="86" spans="1:5" ht="21">
      <c r="A86" s="2" t="s">
        <v>10</v>
      </c>
      <c r="B86" s="4" t="s">
        <v>102</v>
      </c>
      <c r="C86" s="111" t="s">
        <v>12</v>
      </c>
      <c r="D86" s="105">
        <v>0.98599999999999999</v>
      </c>
      <c r="E86" s="129">
        <v>8515</v>
      </c>
    </row>
    <row r="87" spans="1:5" ht="21">
      <c r="A87" s="2" t="s">
        <v>10</v>
      </c>
      <c r="B87" s="7" t="s">
        <v>103</v>
      </c>
      <c r="C87" s="111" t="s">
        <v>12</v>
      </c>
      <c r="D87" s="107">
        <v>0.98360000000000003</v>
      </c>
      <c r="E87" s="129">
        <v>8374</v>
      </c>
    </row>
    <row r="88" spans="1:5" ht="21">
      <c r="A88" s="2" t="s">
        <v>10</v>
      </c>
      <c r="B88" s="7" t="s">
        <v>104</v>
      </c>
      <c r="C88" s="111" t="s">
        <v>12</v>
      </c>
      <c r="D88" s="105">
        <v>0.99370000000000003</v>
      </c>
      <c r="E88" s="129">
        <v>8300</v>
      </c>
    </row>
    <row r="89" spans="1:5" ht="21">
      <c r="A89" s="2" t="s">
        <v>10</v>
      </c>
      <c r="B89" s="4" t="s">
        <v>105</v>
      </c>
      <c r="C89" s="111" t="s">
        <v>12</v>
      </c>
      <c r="D89" s="105">
        <v>0.98939999999999995</v>
      </c>
      <c r="E89" s="129">
        <v>8099</v>
      </c>
    </row>
    <row r="90" spans="1:5" ht="21">
      <c r="A90" s="2" t="s">
        <v>24</v>
      </c>
      <c r="B90" s="4" t="s">
        <v>106</v>
      </c>
      <c r="C90" s="111" t="s">
        <v>12</v>
      </c>
      <c r="D90" s="107">
        <v>0.97699999999999998</v>
      </c>
      <c r="E90" s="129">
        <v>6703</v>
      </c>
    </row>
    <row r="91" spans="1:5" ht="21">
      <c r="A91" s="2" t="s">
        <v>10</v>
      </c>
      <c r="B91" s="4" t="s">
        <v>107</v>
      </c>
      <c r="C91" s="111" t="s">
        <v>12</v>
      </c>
      <c r="D91" s="107">
        <v>0.97889999999999999</v>
      </c>
      <c r="E91" s="129">
        <v>6683</v>
      </c>
    </row>
    <row r="92" spans="1:5" ht="21">
      <c r="A92" s="2" t="s">
        <v>24</v>
      </c>
      <c r="B92" s="7" t="s">
        <v>108</v>
      </c>
      <c r="C92" s="111" t="s">
        <v>12</v>
      </c>
      <c r="D92" s="105">
        <v>0.99199999999999999</v>
      </c>
      <c r="E92" s="129">
        <v>5300</v>
      </c>
    </row>
    <row r="93" spans="1:5" ht="21">
      <c r="A93" s="2" t="s">
        <v>24</v>
      </c>
      <c r="B93" s="7" t="s">
        <v>109</v>
      </c>
      <c r="C93" s="111" t="s">
        <v>12</v>
      </c>
      <c r="D93" s="105">
        <v>0.99229999999999996</v>
      </c>
      <c r="E93" s="129">
        <v>5243</v>
      </c>
    </row>
    <row r="94" spans="1:5" ht="21">
      <c r="A94" s="2" t="s">
        <v>10</v>
      </c>
      <c r="B94" s="7" t="s">
        <v>110</v>
      </c>
      <c r="C94" s="111" t="s">
        <v>12</v>
      </c>
      <c r="D94" s="105">
        <v>0.99139999999999995</v>
      </c>
      <c r="E94" s="129">
        <v>5000</v>
      </c>
    </row>
    <row r="95" spans="1:5" ht="21">
      <c r="A95" s="2" t="s">
        <v>24</v>
      </c>
      <c r="B95" s="4" t="s">
        <v>111</v>
      </c>
      <c r="C95" s="111" t="s">
        <v>12</v>
      </c>
      <c r="D95" s="105">
        <v>0.98260000000000003</v>
      </c>
      <c r="E95" s="129">
        <v>4950</v>
      </c>
    </row>
    <row r="96" spans="1:5" ht="21">
      <c r="A96" s="2" t="s">
        <v>10</v>
      </c>
      <c r="B96" s="7" t="s">
        <v>112</v>
      </c>
      <c r="C96" s="111" t="s">
        <v>12</v>
      </c>
      <c r="D96" s="105">
        <v>0.98839999999999995</v>
      </c>
      <c r="E96" s="129">
        <v>1000</v>
      </c>
    </row>
    <row r="97" spans="1:5" ht="18.75">
      <c r="A97" s="3"/>
      <c r="B97" s="97"/>
      <c r="C97" s="61" t="s">
        <v>334</v>
      </c>
      <c r="D97" s="98"/>
      <c r="E97" s="124">
        <f>SUM(E3:E96)</f>
        <v>4165046</v>
      </c>
    </row>
    <row r="98" spans="1:5" ht="15.75">
      <c r="A98" s="3"/>
      <c r="B98" s="2"/>
      <c r="C98" s="104"/>
      <c r="D98" s="9"/>
      <c r="E98" s="130"/>
    </row>
    <row r="99" spans="1:5" ht="18.75">
      <c r="A99" s="117"/>
      <c r="B99" s="113"/>
      <c r="C99" s="118" t="s">
        <v>337</v>
      </c>
      <c r="D99" s="119"/>
      <c r="E99" s="131"/>
    </row>
    <row r="100" spans="1:5" ht="18.75">
      <c r="A100" s="2" t="s">
        <v>10</v>
      </c>
      <c r="B100" s="4" t="s">
        <v>113</v>
      </c>
      <c r="C100" s="109" t="s">
        <v>12</v>
      </c>
      <c r="D100" s="105">
        <v>0.98260000000000003</v>
      </c>
      <c r="E100" s="129">
        <v>622265</v>
      </c>
    </row>
    <row r="101" spans="1:5" ht="18.75">
      <c r="A101" s="2" t="s">
        <v>10</v>
      </c>
      <c r="B101" s="7" t="s">
        <v>115</v>
      </c>
      <c r="C101" s="109" t="s">
        <v>12</v>
      </c>
      <c r="D101" s="105">
        <v>0.98799999999999999</v>
      </c>
      <c r="E101" s="129">
        <v>326119</v>
      </c>
    </row>
    <row r="102" spans="1:5" ht="18.75">
      <c r="A102" s="2" t="s">
        <v>10</v>
      </c>
      <c r="B102" s="7" t="s">
        <v>116</v>
      </c>
      <c r="C102" s="109" t="s">
        <v>12</v>
      </c>
      <c r="D102" s="105" t="s">
        <v>330</v>
      </c>
      <c r="E102" s="129">
        <v>301452</v>
      </c>
    </row>
    <row r="103" spans="1:5" ht="18.75">
      <c r="A103" s="2" t="s">
        <v>10</v>
      </c>
      <c r="B103" s="7" t="s">
        <v>119</v>
      </c>
      <c r="C103" s="109" t="s">
        <v>12</v>
      </c>
      <c r="D103" s="105">
        <v>0.98870000000000002</v>
      </c>
      <c r="E103" s="129">
        <v>247043</v>
      </c>
    </row>
    <row r="104" spans="1:5" ht="18.75">
      <c r="A104" s="2" t="s">
        <v>10</v>
      </c>
      <c r="B104" s="4" t="s">
        <v>121</v>
      </c>
      <c r="C104" s="109" t="s">
        <v>12</v>
      </c>
      <c r="D104" s="105">
        <v>0.97840000000000005</v>
      </c>
      <c r="E104" s="129">
        <v>233593</v>
      </c>
    </row>
    <row r="105" spans="1:5" ht="18.75">
      <c r="A105" s="2" t="s">
        <v>10</v>
      </c>
      <c r="B105" s="4" t="s">
        <v>123</v>
      </c>
      <c r="C105" s="109" t="s">
        <v>12</v>
      </c>
      <c r="D105" s="105">
        <v>0.98340000000000005</v>
      </c>
      <c r="E105" s="129">
        <v>214154</v>
      </c>
    </row>
    <row r="106" spans="1:5" ht="18.75">
      <c r="A106" s="2" t="s">
        <v>10</v>
      </c>
      <c r="B106" s="4" t="s">
        <v>124</v>
      </c>
      <c r="C106" s="109" t="s">
        <v>12</v>
      </c>
      <c r="D106" s="105">
        <v>0.98619999999999997</v>
      </c>
      <c r="E106" s="129">
        <v>212243</v>
      </c>
    </row>
    <row r="107" spans="1:5" ht="18.75">
      <c r="A107" s="2" t="s">
        <v>10</v>
      </c>
      <c r="B107" s="7" t="s">
        <v>125</v>
      </c>
      <c r="C107" s="109" t="s">
        <v>12</v>
      </c>
      <c r="D107" s="105">
        <v>0.9899</v>
      </c>
      <c r="E107" s="129">
        <v>207298</v>
      </c>
    </row>
    <row r="108" spans="1:5" ht="18.75">
      <c r="A108" s="2" t="s">
        <v>10</v>
      </c>
      <c r="B108" s="7" t="s">
        <v>126</v>
      </c>
      <c r="C108" s="109" t="s">
        <v>12</v>
      </c>
      <c r="D108" s="105">
        <v>0.98360000000000003</v>
      </c>
      <c r="E108" s="129">
        <v>201903</v>
      </c>
    </row>
    <row r="109" spans="1:5" ht="18.75">
      <c r="A109" s="2" t="s">
        <v>24</v>
      </c>
      <c r="B109" s="7" t="s">
        <v>128</v>
      </c>
      <c r="C109" s="109" t="s">
        <v>12</v>
      </c>
      <c r="D109" s="105">
        <v>0.99250000000000005</v>
      </c>
      <c r="E109" s="129">
        <v>172816</v>
      </c>
    </row>
    <row r="110" spans="1:5" ht="18.75">
      <c r="A110" s="2" t="s">
        <v>10</v>
      </c>
      <c r="B110" s="7" t="s">
        <v>129</v>
      </c>
      <c r="C110" s="109" t="s">
        <v>12</v>
      </c>
      <c r="D110" s="105">
        <v>0.98980000000000001</v>
      </c>
      <c r="E110" s="129">
        <v>159736</v>
      </c>
    </row>
    <row r="111" spans="1:5" ht="18.75">
      <c r="A111" s="2" t="s">
        <v>10</v>
      </c>
      <c r="B111" s="4" t="s">
        <v>130</v>
      </c>
      <c r="C111" s="109" t="s">
        <v>12</v>
      </c>
      <c r="D111" s="105">
        <v>0.98170000000000002</v>
      </c>
      <c r="E111" s="129">
        <v>148498</v>
      </c>
    </row>
    <row r="112" spans="1:5" ht="18.75">
      <c r="A112" s="2" t="s">
        <v>24</v>
      </c>
      <c r="B112" s="7" t="s">
        <v>131</v>
      </c>
      <c r="C112" s="109" t="s">
        <v>12</v>
      </c>
      <c r="D112" s="105">
        <v>0.98950000000000005</v>
      </c>
      <c r="E112" s="129">
        <v>146122</v>
      </c>
    </row>
    <row r="113" spans="1:5" ht="18.75">
      <c r="A113" s="2" t="s">
        <v>10</v>
      </c>
      <c r="B113" s="4" t="s">
        <v>132</v>
      </c>
      <c r="C113" s="109" t="s">
        <v>12</v>
      </c>
      <c r="D113" s="105">
        <v>0.99150000000000005</v>
      </c>
      <c r="E113" s="129">
        <v>136428</v>
      </c>
    </row>
    <row r="114" spans="1:5" ht="18.75">
      <c r="A114" s="2" t="s">
        <v>10</v>
      </c>
      <c r="B114" s="7" t="s">
        <v>133</v>
      </c>
      <c r="C114" s="109" t="s">
        <v>12</v>
      </c>
      <c r="D114" s="105">
        <v>0.98440000000000005</v>
      </c>
      <c r="E114" s="129">
        <v>132329</v>
      </c>
    </row>
    <row r="115" spans="1:5" ht="18.75">
      <c r="A115" s="2" t="s">
        <v>10</v>
      </c>
      <c r="B115" s="4" t="s">
        <v>134</v>
      </c>
      <c r="C115" s="109" t="s">
        <v>12</v>
      </c>
      <c r="D115" s="107">
        <v>0.98750000000000004</v>
      </c>
      <c r="E115" s="129">
        <v>126259</v>
      </c>
    </row>
    <row r="116" spans="1:5" ht="18.75">
      <c r="A116" s="2" t="s">
        <v>24</v>
      </c>
      <c r="B116" s="7" t="s">
        <v>135</v>
      </c>
      <c r="C116" s="109" t="s">
        <v>12</v>
      </c>
      <c r="D116" s="105">
        <v>0.99309999999999998</v>
      </c>
      <c r="E116" s="129">
        <v>115254</v>
      </c>
    </row>
    <row r="117" spans="1:5" ht="18.75">
      <c r="A117" s="2" t="s">
        <v>10</v>
      </c>
      <c r="B117" s="4" t="s">
        <v>136</v>
      </c>
      <c r="C117" s="109" t="s">
        <v>12</v>
      </c>
      <c r="D117" s="105">
        <v>0.9909</v>
      </c>
      <c r="E117" s="129">
        <v>108902</v>
      </c>
    </row>
    <row r="118" spans="1:5" ht="18.75">
      <c r="A118" s="2" t="s">
        <v>24</v>
      </c>
      <c r="B118" s="7" t="s">
        <v>137</v>
      </c>
      <c r="C118" s="109" t="s">
        <v>12</v>
      </c>
      <c r="D118" s="105">
        <v>0.98809999999999998</v>
      </c>
      <c r="E118" s="129">
        <v>108096</v>
      </c>
    </row>
    <row r="119" spans="1:5" ht="18.75">
      <c r="A119" s="2" t="s">
        <v>10</v>
      </c>
      <c r="B119" s="4" t="s">
        <v>138</v>
      </c>
      <c r="C119" s="109" t="s">
        <v>12</v>
      </c>
      <c r="D119" s="105">
        <v>0.98050000000000004</v>
      </c>
      <c r="E119" s="129">
        <v>90547</v>
      </c>
    </row>
    <row r="120" spans="1:5" ht="18.75">
      <c r="A120" s="2" t="s">
        <v>10</v>
      </c>
      <c r="B120" s="4" t="s">
        <v>139</v>
      </c>
      <c r="C120" s="109" t="s">
        <v>12</v>
      </c>
      <c r="D120" s="105">
        <v>0.98140000000000005</v>
      </c>
      <c r="E120" s="129">
        <v>85414</v>
      </c>
    </row>
    <row r="121" spans="1:5" ht="18.75">
      <c r="A121" s="2" t="s">
        <v>10</v>
      </c>
      <c r="B121" s="7" t="s">
        <v>140</v>
      </c>
      <c r="C121" s="109" t="s">
        <v>12</v>
      </c>
      <c r="D121" s="105">
        <v>0.84370000000000001</v>
      </c>
      <c r="E121" s="129">
        <v>83382</v>
      </c>
    </row>
    <row r="122" spans="1:5" ht="18.75">
      <c r="A122" s="2" t="s">
        <v>10</v>
      </c>
      <c r="B122" s="4" t="s">
        <v>141</v>
      </c>
      <c r="C122" s="109" t="s">
        <v>12</v>
      </c>
      <c r="D122" s="105">
        <v>0.98640000000000005</v>
      </c>
      <c r="E122" s="129">
        <v>78058</v>
      </c>
    </row>
    <row r="123" spans="1:5" ht="18.75">
      <c r="A123" s="2" t="s">
        <v>10</v>
      </c>
      <c r="B123" s="4" t="s">
        <v>143</v>
      </c>
      <c r="C123" s="109" t="s">
        <v>12</v>
      </c>
      <c r="D123" s="107">
        <v>0.98329999999999995</v>
      </c>
      <c r="E123" s="129">
        <v>68730</v>
      </c>
    </row>
    <row r="124" spans="1:5" ht="18.75">
      <c r="A124" s="2" t="s">
        <v>10</v>
      </c>
      <c r="B124" s="4" t="s">
        <v>144</v>
      </c>
      <c r="C124" s="109" t="s">
        <v>12</v>
      </c>
      <c r="D124" s="105">
        <v>0.98640000000000005</v>
      </c>
      <c r="E124" s="129">
        <v>46662</v>
      </c>
    </row>
    <row r="125" spans="1:5" ht="18.75">
      <c r="A125" s="2" t="s">
        <v>10</v>
      </c>
      <c r="B125" s="4" t="s">
        <v>145</v>
      </c>
      <c r="C125" s="109" t="s">
        <v>12</v>
      </c>
      <c r="D125" s="107">
        <v>0.98809999999999998</v>
      </c>
      <c r="E125" s="129">
        <v>44364</v>
      </c>
    </row>
    <row r="126" spans="1:5" ht="18.75">
      <c r="A126" s="2" t="s">
        <v>24</v>
      </c>
      <c r="B126" s="4" t="s">
        <v>146</v>
      </c>
      <c r="C126" s="109" t="s">
        <v>12</v>
      </c>
      <c r="D126" s="107">
        <v>0.99429999999999996</v>
      </c>
      <c r="E126" s="129">
        <v>39230</v>
      </c>
    </row>
    <row r="127" spans="1:5" ht="18.75">
      <c r="A127" s="2" t="s">
        <v>24</v>
      </c>
      <c r="B127" s="7" t="s">
        <v>148</v>
      </c>
      <c r="C127" s="109" t="s">
        <v>12</v>
      </c>
      <c r="D127" s="105">
        <v>0.98809999999999998</v>
      </c>
      <c r="E127" s="129">
        <v>38589</v>
      </c>
    </row>
    <row r="128" spans="1:5" ht="18.75">
      <c r="A128" s="2" t="s">
        <v>10</v>
      </c>
      <c r="B128" s="4" t="s">
        <v>149</v>
      </c>
      <c r="C128" s="109" t="s">
        <v>12</v>
      </c>
      <c r="D128" s="107">
        <v>0.98809999999999998</v>
      </c>
      <c r="E128" s="129">
        <v>38181</v>
      </c>
    </row>
    <row r="129" spans="1:5" ht="18.75">
      <c r="A129" s="2" t="s">
        <v>24</v>
      </c>
      <c r="B129" s="4" t="s">
        <v>150</v>
      </c>
      <c r="C129" s="109" t="s">
        <v>12</v>
      </c>
      <c r="D129" s="107">
        <v>0.98919999999999997</v>
      </c>
      <c r="E129" s="129">
        <v>32237</v>
      </c>
    </row>
    <row r="130" spans="1:5" ht="18.75">
      <c r="A130" s="2" t="s">
        <v>24</v>
      </c>
      <c r="B130" s="4" t="s">
        <v>151</v>
      </c>
      <c r="C130" s="109" t="s">
        <v>12</v>
      </c>
      <c r="D130" s="105">
        <v>0.99299999999999999</v>
      </c>
      <c r="E130" s="129">
        <v>29094</v>
      </c>
    </row>
    <row r="131" spans="1:5" ht="18.75">
      <c r="A131" s="2" t="s">
        <v>10</v>
      </c>
      <c r="B131" s="4" t="s">
        <v>153</v>
      </c>
      <c r="C131" s="109" t="s">
        <v>12</v>
      </c>
      <c r="D131" s="107">
        <v>0.99160000000000004</v>
      </c>
      <c r="E131" s="129">
        <v>25799</v>
      </c>
    </row>
    <row r="132" spans="1:5" ht="18.75">
      <c r="A132" s="2" t="s">
        <v>10</v>
      </c>
      <c r="B132" s="4" t="s">
        <v>154</v>
      </c>
      <c r="C132" s="109" t="s">
        <v>12</v>
      </c>
      <c r="D132" s="107">
        <v>0.9879</v>
      </c>
      <c r="E132" s="129">
        <v>25125</v>
      </c>
    </row>
    <row r="133" spans="1:5" ht="18.75">
      <c r="A133" s="2" t="s">
        <v>10</v>
      </c>
      <c r="B133" s="4" t="s">
        <v>155</v>
      </c>
      <c r="C133" s="109" t="s">
        <v>12</v>
      </c>
      <c r="D133" s="107">
        <v>0.99309999999999998</v>
      </c>
      <c r="E133" s="129">
        <v>23634</v>
      </c>
    </row>
    <row r="134" spans="1:5" ht="18.75">
      <c r="A134" s="2" t="s">
        <v>24</v>
      </c>
      <c r="B134" s="7" t="s">
        <v>157</v>
      </c>
      <c r="C134" s="109" t="s">
        <v>12</v>
      </c>
      <c r="D134" s="105">
        <v>0.99160000000000004</v>
      </c>
      <c r="E134" s="129">
        <v>19399</v>
      </c>
    </row>
    <row r="135" spans="1:5" ht="18.75">
      <c r="A135" s="2" t="s">
        <v>24</v>
      </c>
      <c r="B135" s="4" t="s">
        <v>158</v>
      </c>
      <c r="C135" s="109" t="s">
        <v>12</v>
      </c>
      <c r="D135" s="105">
        <v>0.99490000000000001</v>
      </c>
      <c r="E135" s="129">
        <v>18599</v>
      </c>
    </row>
    <row r="136" spans="1:5" ht="18.75">
      <c r="A136" s="2" t="s">
        <v>24</v>
      </c>
      <c r="B136" s="7" t="s">
        <v>159</v>
      </c>
      <c r="C136" s="109" t="s">
        <v>12</v>
      </c>
      <c r="D136" s="105">
        <v>0.99039999999999995</v>
      </c>
      <c r="E136" s="129">
        <v>16349</v>
      </c>
    </row>
    <row r="137" spans="1:5" ht="18.75">
      <c r="A137" s="2"/>
      <c r="B137" s="103" t="s">
        <v>338</v>
      </c>
      <c r="C137" s="102"/>
      <c r="D137" s="98"/>
      <c r="E137" s="124">
        <f>SUM(E100:E136)</f>
        <v>4723903</v>
      </c>
    </row>
    <row r="138" spans="1:5" ht="18.75">
      <c r="A138" s="2"/>
      <c r="B138" s="7"/>
      <c r="C138" s="104"/>
      <c r="D138" s="9"/>
      <c r="E138" s="129"/>
    </row>
    <row r="139" spans="1:5" ht="15.75">
      <c r="A139" s="2"/>
      <c r="B139" s="120" t="s">
        <v>335</v>
      </c>
      <c r="C139" s="118"/>
      <c r="D139" s="121"/>
      <c r="E139" s="132"/>
    </row>
    <row r="140" spans="1:5" ht="18.75">
      <c r="A140" s="2" t="s">
        <v>24</v>
      </c>
      <c r="B140" s="7" t="s">
        <v>160</v>
      </c>
      <c r="C140" s="109" t="s">
        <v>114</v>
      </c>
      <c r="D140" s="105">
        <v>0.5494</v>
      </c>
      <c r="E140" s="129">
        <v>269582</v>
      </c>
    </row>
    <row r="141" spans="1:5" ht="18.75">
      <c r="A141" s="2" t="s">
        <v>24</v>
      </c>
      <c r="B141" s="7" t="s">
        <v>161</v>
      </c>
      <c r="C141" s="109" t="s">
        <v>114</v>
      </c>
      <c r="D141" s="105">
        <v>0.58430000000000004</v>
      </c>
      <c r="E141" s="129">
        <v>244232</v>
      </c>
    </row>
    <row r="142" spans="1:5" ht="18.75">
      <c r="A142" s="2" t="s">
        <v>10</v>
      </c>
      <c r="B142" s="7" t="s">
        <v>162</v>
      </c>
      <c r="C142" s="109" t="s">
        <v>114</v>
      </c>
      <c r="D142" s="105">
        <v>0.59409999999999996</v>
      </c>
      <c r="E142" s="129">
        <v>169805</v>
      </c>
    </row>
    <row r="143" spans="1:5" ht="18.75">
      <c r="A143" s="2" t="s">
        <v>24</v>
      </c>
      <c r="B143" s="4" t="s">
        <v>163</v>
      </c>
      <c r="C143" s="109" t="s">
        <v>114</v>
      </c>
      <c r="D143" s="105">
        <v>0.54690000000000005</v>
      </c>
      <c r="E143" s="129">
        <v>139257</v>
      </c>
    </row>
    <row r="144" spans="1:5" ht="18.75">
      <c r="A144" s="2" t="s">
        <v>24</v>
      </c>
      <c r="B144" s="4" t="s">
        <v>164</v>
      </c>
      <c r="C144" s="109" t="s">
        <v>114</v>
      </c>
      <c r="D144" s="105">
        <v>0.62160000000000004</v>
      </c>
      <c r="E144" s="129">
        <v>127765</v>
      </c>
    </row>
    <row r="145" spans="1:5" ht="18.75">
      <c r="A145" s="2" t="s">
        <v>24</v>
      </c>
      <c r="B145" s="4" t="s">
        <v>165</v>
      </c>
      <c r="C145" s="109" t="s">
        <v>114</v>
      </c>
      <c r="D145" s="107">
        <v>0.61099999999999999</v>
      </c>
      <c r="E145" s="129">
        <v>104169</v>
      </c>
    </row>
    <row r="146" spans="1:5" ht="18.75">
      <c r="A146" s="2" t="s">
        <v>24</v>
      </c>
      <c r="B146" s="4" t="s">
        <v>166</v>
      </c>
      <c r="C146" s="109" t="s">
        <v>114</v>
      </c>
      <c r="D146" s="105">
        <v>0.51290000000000002</v>
      </c>
      <c r="E146" s="129">
        <v>75583</v>
      </c>
    </row>
    <row r="147" spans="1:5" ht="18.75">
      <c r="A147" s="2" t="s">
        <v>10</v>
      </c>
      <c r="B147" s="4" t="s">
        <v>167</v>
      </c>
      <c r="C147" s="109" t="s">
        <v>114</v>
      </c>
      <c r="D147" s="105">
        <v>0.66259999999999997</v>
      </c>
      <c r="E147" s="129">
        <v>55029</v>
      </c>
    </row>
    <row r="148" spans="1:5" ht="18.75">
      <c r="A148" s="2" t="s">
        <v>10</v>
      </c>
      <c r="B148" s="4" t="s">
        <v>168</v>
      </c>
      <c r="C148" s="109" t="s">
        <v>114</v>
      </c>
      <c r="D148" s="105">
        <v>0.62670000000000003</v>
      </c>
      <c r="E148" s="129">
        <v>49497</v>
      </c>
    </row>
    <row r="149" spans="1:5" ht="18.75">
      <c r="A149" s="2" t="s">
        <v>10</v>
      </c>
      <c r="B149" s="7" t="s">
        <v>169</v>
      </c>
      <c r="C149" s="109" t="s">
        <v>114</v>
      </c>
      <c r="D149" s="105">
        <v>0.65339999999999998</v>
      </c>
      <c r="E149" s="129">
        <v>42919</v>
      </c>
    </row>
    <row r="150" spans="1:5" ht="18.75">
      <c r="A150" s="2" t="s">
        <v>24</v>
      </c>
      <c r="B150" s="4" t="s">
        <v>170</v>
      </c>
      <c r="C150" s="109" t="s">
        <v>114</v>
      </c>
      <c r="D150" s="107">
        <v>0.65869999999999995</v>
      </c>
      <c r="E150" s="129">
        <v>41427</v>
      </c>
    </row>
    <row r="151" spans="1:5" ht="18.75">
      <c r="A151" s="2" t="s">
        <v>10</v>
      </c>
      <c r="B151" s="4" t="s">
        <v>171</v>
      </c>
      <c r="C151" s="109" t="s">
        <v>114</v>
      </c>
      <c r="D151" s="107">
        <v>0.67869999999999997</v>
      </c>
      <c r="E151" s="129">
        <v>40986</v>
      </c>
    </row>
    <row r="152" spans="1:5" ht="18.75">
      <c r="A152" s="2" t="s">
        <v>24</v>
      </c>
      <c r="B152" s="4" t="s">
        <v>172</v>
      </c>
      <c r="C152" s="109" t="s">
        <v>114</v>
      </c>
      <c r="D152" s="107">
        <v>0.54520000000000002</v>
      </c>
      <c r="E152" s="129">
        <v>40148</v>
      </c>
    </row>
    <row r="153" spans="1:5" ht="18.75">
      <c r="A153" s="2" t="s">
        <v>24</v>
      </c>
      <c r="B153" s="4" t="s">
        <v>173</v>
      </c>
      <c r="C153" s="109" t="s">
        <v>114</v>
      </c>
      <c r="D153" s="107">
        <v>0.7712</v>
      </c>
      <c r="E153" s="129">
        <v>36871</v>
      </c>
    </row>
    <row r="154" spans="1:5" ht="18.75">
      <c r="A154" s="2" t="s">
        <v>10</v>
      </c>
      <c r="B154" s="4" t="s">
        <v>174</v>
      </c>
      <c r="C154" s="109" t="s">
        <v>114</v>
      </c>
      <c r="D154" s="105">
        <v>0.61439999999999995</v>
      </c>
      <c r="E154" s="129">
        <v>36214</v>
      </c>
    </row>
    <row r="155" spans="1:5" ht="18.75">
      <c r="A155" s="2" t="s">
        <v>10</v>
      </c>
      <c r="B155" s="4" t="s">
        <v>175</v>
      </c>
      <c r="C155" s="109" t="s">
        <v>114</v>
      </c>
      <c r="D155" s="105">
        <v>0.66779999999999995</v>
      </c>
      <c r="E155" s="129">
        <v>31145</v>
      </c>
    </row>
    <row r="156" spans="1:5" ht="18.75">
      <c r="A156" s="2" t="s">
        <v>10</v>
      </c>
      <c r="B156" s="4" t="s">
        <v>176</v>
      </c>
      <c r="C156" s="109" t="s">
        <v>114</v>
      </c>
      <c r="D156" s="107">
        <v>0.65669999999999995</v>
      </c>
      <c r="E156" s="129">
        <v>28588</v>
      </c>
    </row>
    <row r="157" spans="1:5" ht="18.75">
      <c r="A157" s="2" t="s">
        <v>10</v>
      </c>
      <c r="B157" s="7" t="s">
        <v>177</v>
      </c>
      <c r="C157" s="109" t="s">
        <v>114</v>
      </c>
      <c r="D157" s="107">
        <v>0.67769999999999997</v>
      </c>
      <c r="E157" s="129">
        <v>27592</v>
      </c>
    </row>
    <row r="158" spans="1:5" ht="18.75">
      <c r="A158" s="2" t="s">
        <v>24</v>
      </c>
      <c r="B158" s="4" t="s">
        <v>178</v>
      </c>
      <c r="C158" s="109" t="s">
        <v>114</v>
      </c>
      <c r="D158" s="105">
        <v>0.58309999999999995</v>
      </c>
      <c r="E158" s="129">
        <v>26894</v>
      </c>
    </row>
    <row r="159" spans="1:5" ht="18.75">
      <c r="A159" s="2" t="s">
        <v>10</v>
      </c>
      <c r="B159" s="4" t="s">
        <v>179</v>
      </c>
      <c r="C159" s="109" t="s">
        <v>114</v>
      </c>
      <c r="D159" s="107">
        <v>0.72389999999999999</v>
      </c>
      <c r="E159" s="129">
        <v>23400</v>
      </c>
    </row>
    <row r="160" spans="1:5" ht="18.75">
      <c r="A160" s="8" t="s">
        <v>10</v>
      </c>
      <c r="B160" s="4" t="s">
        <v>180</v>
      </c>
      <c r="C160" s="110" t="s">
        <v>114</v>
      </c>
      <c r="D160" s="106">
        <v>0.69720000000000004</v>
      </c>
      <c r="E160" s="129">
        <v>19464</v>
      </c>
    </row>
    <row r="161" spans="1:5" ht="18.75">
      <c r="A161" s="2" t="s">
        <v>10</v>
      </c>
      <c r="B161" s="4" t="s">
        <v>181</v>
      </c>
      <c r="C161" s="109" t="s">
        <v>114</v>
      </c>
      <c r="D161" s="107">
        <v>0.60629999999999995</v>
      </c>
      <c r="E161" s="129">
        <v>17252</v>
      </c>
    </row>
    <row r="162" spans="1:5" ht="18.75">
      <c r="A162" s="2" t="s">
        <v>10</v>
      </c>
      <c r="B162" s="7" t="s">
        <v>182</v>
      </c>
      <c r="C162" s="109" t="s">
        <v>114</v>
      </c>
      <c r="D162" s="105">
        <v>0.8115</v>
      </c>
      <c r="E162" s="129">
        <v>14150</v>
      </c>
    </row>
    <row r="163" spans="1:5" ht="18.75">
      <c r="A163" s="2"/>
      <c r="B163" s="103" t="s">
        <v>336</v>
      </c>
      <c r="C163" s="101"/>
      <c r="D163" s="122"/>
      <c r="E163" s="123">
        <f>SUM(E140:E162)</f>
        <v>1661969</v>
      </c>
    </row>
    <row r="164" spans="1:5" ht="18.75">
      <c r="A164" s="2"/>
      <c r="B164" s="7"/>
      <c r="C164" s="104"/>
      <c r="D164" s="9"/>
      <c r="E164" s="133"/>
    </row>
    <row r="165" spans="1:5" ht="15.75">
      <c r="A165" s="2"/>
      <c r="B165" s="120" t="s">
        <v>332</v>
      </c>
      <c r="C165" s="118"/>
      <c r="D165" s="121"/>
      <c r="E165" s="132"/>
    </row>
    <row r="166" spans="1:5" ht="18.75">
      <c r="A166" s="2" t="s">
        <v>24</v>
      </c>
      <c r="B166" s="4" t="s">
        <v>183</v>
      </c>
      <c r="C166" s="109" t="s">
        <v>114</v>
      </c>
      <c r="D166" s="107">
        <v>0.54490000000000005</v>
      </c>
      <c r="E166" s="129">
        <v>109028</v>
      </c>
    </row>
    <row r="167" spans="1:5" ht="18.75">
      <c r="A167" s="2" t="s">
        <v>24</v>
      </c>
      <c r="B167" s="4" t="s">
        <v>184</v>
      </c>
      <c r="C167" s="109" t="s">
        <v>114</v>
      </c>
      <c r="D167" s="105">
        <v>0.53259999999999996</v>
      </c>
      <c r="E167" s="129">
        <v>87983</v>
      </c>
    </row>
    <row r="168" spans="1:5" ht="18.75">
      <c r="A168" s="2" t="s">
        <v>10</v>
      </c>
      <c r="B168" s="4" t="s">
        <v>186</v>
      </c>
      <c r="C168" s="109" t="s">
        <v>114</v>
      </c>
      <c r="D168" s="107">
        <v>0.64990000000000003</v>
      </c>
      <c r="E168" s="129">
        <v>80749</v>
      </c>
    </row>
    <row r="169" spans="1:5" ht="18.75">
      <c r="A169" s="2" t="s">
        <v>10</v>
      </c>
      <c r="B169" s="4" t="s">
        <v>188</v>
      </c>
      <c r="C169" s="109" t="s">
        <v>114</v>
      </c>
      <c r="D169" s="105">
        <v>0.6986</v>
      </c>
      <c r="E169" s="129">
        <v>76973</v>
      </c>
    </row>
    <row r="170" spans="1:5" ht="18.75">
      <c r="A170" s="2" t="s">
        <v>24</v>
      </c>
      <c r="B170" s="7" t="s">
        <v>189</v>
      </c>
      <c r="C170" s="109" t="s">
        <v>114</v>
      </c>
      <c r="D170" s="105">
        <v>0.61860000000000004</v>
      </c>
      <c r="E170" s="129">
        <v>71832</v>
      </c>
    </row>
    <row r="171" spans="1:5" ht="18.75">
      <c r="A171" s="2" t="s">
        <v>10</v>
      </c>
      <c r="B171" s="4" t="s">
        <v>190</v>
      </c>
      <c r="C171" s="109" t="s">
        <v>114</v>
      </c>
      <c r="D171" s="107">
        <v>0.72489999999999999</v>
      </c>
      <c r="E171" s="129">
        <v>60400</v>
      </c>
    </row>
    <row r="172" spans="1:5" ht="18.75">
      <c r="A172" s="2" t="s">
        <v>10</v>
      </c>
      <c r="B172" s="4" t="s">
        <v>191</v>
      </c>
      <c r="C172" s="109" t="s">
        <v>114</v>
      </c>
      <c r="D172" s="107">
        <v>0.55630000000000002</v>
      </c>
      <c r="E172" s="129">
        <v>57320</v>
      </c>
    </row>
    <row r="173" spans="1:5" ht="18.75">
      <c r="A173" s="2" t="s">
        <v>24</v>
      </c>
      <c r="B173" s="7" t="s">
        <v>192</v>
      </c>
      <c r="C173" s="109" t="s">
        <v>114</v>
      </c>
      <c r="D173" s="105">
        <v>0.72960000000000003</v>
      </c>
      <c r="E173" s="129">
        <v>49785</v>
      </c>
    </row>
    <row r="174" spans="1:5" ht="18.75">
      <c r="A174" s="2" t="s">
        <v>10</v>
      </c>
      <c r="B174" s="4" t="s">
        <v>194</v>
      </c>
      <c r="C174" s="109" t="s">
        <v>114</v>
      </c>
      <c r="D174" s="107">
        <v>0.622</v>
      </c>
      <c r="E174" s="129">
        <v>45002</v>
      </c>
    </row>
    <row r="175" spans="1:5" ht="18.75">
      <c r="A175" s="2" t="s">
        <v>24</v>
      </c>
      <c r="B175" s="4" t="s">
        <v>196</v>
      </c>
      <c r="C175" s="109" t="s">
        <v>114</v>
      </c>
      <c r="D175" s="105" t="s">
        <v>197</v>
      </c>
      <c r="E175" s="129">
        <v>35390</v>
      </c>
    </row>
    <row r="176" spans="1:5" ht="18.75">
      <c r="A176" s="2" t="s">
        <v>10</v>
      </c>
      <c r="B176" s="4" t="s">
        <v>198</v>
      </c>
      <c r="C176" s="109" t="s">
        <v>114</v>
      </c>
      <c r="D176" s="105">
        <v>0.75649999999999995</v>
      </c>
      <c r="E176" s="129">
        <v>30860</v>
      </c>
    </row>
    <row r="177" spans="1:5" ht="18.75">
      <c r="A177" s="2" t="s">
        <v>10</v>
      </c>
      <c r="B177" s="4" t="s">
        <v>199</v>
      </c>
      <c r="C177" s="109" t="s">
        <v>114</v>
      </c>
      <c r="D177" s="105">
        <v>0.68300000000000005</v>
      </c>
      <c r="E177" s="129">
        <v>30298</v>
      </c>
    </row>
    <row r="178" spans="1:5" ht="18.75">
      <c r="A178" s="2" t="s">
        <v>10</v>
      </c>
      <c r="B178" s="4" t="s">
        <v>200</v>
      </c>
      <c r="C178" s="109" t="s">
        <v>114</v>
      </c>
      <c r="D178" s="107">
        <v>0.58699999999999997</v>
      </c>
      <c r="E178" s="129">
        <v>29265</v>
      </c>
    </row>
    <row r="179" spans="1:5" ht="18.75">
      <c r="A179" s="2" t="s">
        <v>10</v>
      </c>
      <c r="B179" s="4" t="s">
        <v>201</v>
      </c>
      <c r="C179" s="109" t="s">
        <v>114</v>
      </c>
      <c r="D179" s="107">
        <v>0.69630000000000003</v>
      </c>
      <c r="E179" s="129">
        <v>24377</v>
      </c>
    </row>
    <row r="180" spans="1:5" ht="18.75">
      <c r="A180" s="8" t="s">
        <v>24</v>
      </c>
      <c r="B180" s="4" t="s">
        <v>202</v>
      </c>
      <c r="C180" s="110" t="s">
        <v>114</v>
      </c>
      <c r="D180" s="106">
        <v>0.76729999999999998</v>
      </c>
      <c r="E180" s="129">
        <v>23870</v>
      </c>
    </row>
    <row r="181" spans="1:5" ht="18.75">
      <c r="A181" s="2" t="s">
        <v>24</v>
      </c>
      <c r="B181" s="4" t="s">
        <v>203</v>
      </c>
      <c r="C181" s="109" t="s">
        <v>114</v>
      </c>
      <c r="D181" s="105">
        <v>0.61739999999999995</v>
      </c>
      <c r="E181" s="129">
        <v>3600</v>
      </c>
    </row>
    <row r="182" spans="1:5" ht="18.75">
      <c r="A182" s="103" t="s">
        <v>333</v>
      </c>
      <c r="B182" s="125"/>
      <c r="C182" s="101"/>
      <c r="D182" s="122"/>
      <c r="E182" s="124">
        <f>SUM(E166:E181)</f>
        <v>816732</v>
      </c>
    </row>
    <row r="183" spans="1:5" ht="15.75">
      <c r="A183" s="2"/>
      <c r="B183" s="7"/>
      <c r="C183" s="104"/>
      <c r="D183" s="9"/>
      <c r="E183" s="132"/>
    </row>
    <row r="184" spans="1:5" ht="15.75">
      <c r="A184" s="2"/>
      <c r="B184" s="7"/>
      <c r="C184" s="104"/>
      <c r="D184" s="9"/>
      <c r="E184" s="132"/>
    </row>
    <row r="185" spans="1:5" ht="18.75">
      <c r="A185" s="2"/>
      <c r="B185" s="126" t="s">
        <v>331</v>
      </c>
      <c r="C185" s="101"/>
      <c r="D185" s="126"/>
      <c r="E185" s="124">
        <f>E97</f>
        <v>4165046</v>
      </c>
    </row>
    <row r="186" spans="1:5" ht="18.75">
      <c r="A186" s="3" t="s">
        <v>258</v>
      </c>
      <c r="B186" s="127" t="s">
        <v>339</v>
      </c>
      <c r="C186" s="101"/>
      <c r="D186" s="126"/>
      <c r="E186" s="124">
        <f>E137</f>
        <v>4723903</v>
      </c>
    </row>
    <row r="187" spans="1:5" ht="18.75">
      <c r="A187" s="2"/>
      <c r="B187" s="126" t="s">
        <v>340</v>
      </c>
      <c r="C187" s="126"/>
      <c r="D187" s="126"/>
      <c r="E187" s="124">
        <f>E163</f>
        <v>1661969</v>
      </c>
    </row>
    <row r="188" spans="1:5" ht="18.75">
      <c r="A188" s="2"/>
      <c r="B188" s="126" t="s">
        <v>341</v>
      </c>
      <c r="C188" s="126"/>
      <c r="D188" s="126"/>
      <c r="E188" s="124">
        <f>E182</f>
        <v>816732</v>
      </c>
    </row>
    <row r="189" spans="1:5" ht="18.75">
      <c r="A189" s="2"/>
      <c r="B189" s="125"/>
      <c r="C189" s="101" t="s">
        <v>342</v>
      </c>
      <c r="D189" s="125"/>
      <c r="E189" s="124">
        <f>SUM(E185:E188)</f>
        <v>11367650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9"/>
  <sheetViews>
    <sheetView workbookViewId="0">
      <selection activeCell="F1" sqref="F1:F1048576"/>
    </sheetView>
  </sheetViews>
  <sheetFormatPr defaultRowHeight="15" customHeight="1"/>
  <cols>
    <col min="1" max="1" width="4.28515625" style="78" customWidth="1"/>
    <col min="2" max="2" width="12" style="86" customWidth="1"/>
    <col min="3" max="3" width="19.140625" style="78" customWidth="1"/>
    <col min="4" max="4" width="16.28515625" style="88" customWidth="1"/>
    <col min="5" max="5" width="18" style="78" customWidth="1"/>
    <col min="6" max="6" width="12.7109375" style="78" customWidth="1"/>
    <col min="7" max="16384" width="9.140625" style="78"/>
  </cols>
  <sheetData>
    <row r="1" spans="1:6" ht="15" customHeight="1">
      <c r="A1" s="67" t="s">
        <v>0</v>
      </c>
      <c r="B1" s="75" t="s">
        <v>253</v>
      </c>
      <c r="C1" s="67" t="s">
        <v>2</v>
      </c>
      <c r="D1" s="87" t="s">
        <v>326</v>
      </c>
      <c r="E1" s="76" t="s">
        <v>327</v>
      </c>
      <c r="F1" s="77" t="s">
        <v>328</v>
      </c>
    </row>
    <row r="2" spans="1:6" ht="15" customHeight="1">
      <c r="A2" s="67"/>
      <c r="B2" s="79"/>
      <c r="C2" s="72" t="s">
        <v>258</v>
      </c>
      <c r="D2" s="87"/>
      <c r="E2" s="76"/>
      <c r="F2" s="77"/>
    </row>
    <row r="3" spans="1:6" ht="15" customHeight="1">
      <c r="A3" s="67" t="s">
        <v>10</v>
      </c>
      <c r="B3" s="79" t="s">
        <v>215</v>
      </c>
      <c r="C3" s="73" t="s">
        <v>132</v>
      </c>
      <c r="D3" s="87">
        <v>136428</v>
      </c>
      <c r="E3" s="76" t="s">
        <v>12</v>
      </c>
      <c r="F3" s="77">
        <v>0.99150000000000005</v>
      </c>
    </row>
    <row r="4" spans="1:6" ht="15" customHeight="1">
      <c r="A4" s="67" t="s">
        <v>24</v>
      </c>
      <c r="B4" s="79" t="s">
        <v>215</v>
      </c>
      <c r="C4" s="73" t="s">
        <v>166</v>
      </c>
      <c r="D4" s="87">
        <v>75583</v>
      </c>
      <c r="E4" s="76" t="s">
        <v>114</v>
      </c>
      <c r="F4" s="77">
        <v>0.51290000000000002</v>
      </c>
    </row>
    <row r="5" spans="1:6" ht="15" customHeight="1">
      <c r="A5" s="67" t="s">
        <v>10</v>
      </c>
      <c r="B5" s="79" t="s">
        <v>215</v>
      </c>
      <c r="C5" s="73" t="s">
        <v>155</v>
      </c>
      <c r="D5" s="87">
        <v>23634</v>
      </c>
      <c r="E5" s="76" t="s">
        <v>12</v>
      </c>
      <c r="F5" s="80">
        <v>0.99309999999999998</v>
      </c>
    </row>
    <row r="6" spans="1:6" ht="15" customHeight="1">
      <c r="A6" s="67" t="s">
        <v>10</v>
      </c>
      <c r="B6" s="79" t="s">
        <v>215</v>
      </c>
      <c r="C6" s="73" t="s">
        <v>91</v>
      </c>
      <c r="D6" s="87">
        <v>12460</v>
      </c>
      <c r="E6" s="67" t="s">
        <v>12</v>
      </c>
      <c r="F6" s="80">
        <v>0.99280000000000002</v>
      </c>
    </row>
    <row r="7" spans="1:6" ht="15" customHeight="1">
      <c r="A7" s="67"/>
      <c r="B7" s="79"/>
      <c r="C7" s="73"/>
      <c r="D7" s="87"/>
      <c r="E7" s="67"/>
      <c r="F7" s="80"/>
    </row>
    <row r="8" spans="1:6" ht="15" customHeight="1">
      <c r="A8" s="67" t="s">
        <v>10</v>
      </c>
      <c r="B8" s="79" t="s">
        <v>228</v>
      </c>
      <c r="C8" s="73" t="s">
        <v>32</v>
      </c>
      <c r="D8" s="87">
        <v>64538</v>
      </c>
      <c r="E8" s="76" t="s">
        <v>12</v>
      </c>
      <c r="F8" s="77">
        <v>0.99</v>
      </c>
    </row>
    <row r="9" spans="1:6" ht="15" customHeight="1">
      <c r="A9" s="67" t="s">
        <v>10</v>
      </c>
      <c r="B9" s="79" t="s">
        <v>228</v>
      </c>
      <c r="C9" s="72" t="s">
        <v>125</v>
      </c>
      <c r="D9" s="87">
        <v>207298</v>
      </c>
      <c r="E9" s="76" t="s">
        <v>12</v>
      </c>
      <c r="F9" s="77">
        <v>0.9899</v>
      </c>
    </row>
    <row r="10" spans="1:6" ht="15" customHeight="1">
      <c r="A10" s="67" t="s">
        <v>24</v>
      </c>
      <c r="B10" s="79" t="s">
        <v>228</v>
      </c>
      <c r="C10" s="72" t="s">
        <v>161</v>
      </c>
      <c r="D10" s="87">
        <v>244232</v>
      </c>
      <c r="E10" s="76" t="s">
        <v>114</v>
      </c>
      <c r="F10" s="77">
        <v>0.58430000000000004</v>
      </c>
    </row>
    <row r="11" spans="1:6" ht="15" customHeight="1">
      <c r="A11" s="67" t="s">
        <v>10</v>
      </c>
      <c r="B11" s="79" t="s">
        <v>228</v>
      </c>
      <c r="C11" s="73" t="s">
        <v>79</v>
      </c>
      <c r="D11" s="87">
        <v>15799</v>
      </c>
      <c r="E11" s="67" t="s">
        <v>12</v>
      </c>
      <c r="F11" s="80">
        <v>0.99029999999999996</v>
      </c>
    </row>
    <row r="12" spans="1:6" ht="15" customHeight="1">
      <c r="A12" s="67" t="s">
        <v>10</v>
      </c>
      <c r="B12" s="79" t="s">
        <v>228</v>
      </c>
      <c r="C12" s="73" t="s">
        <v>149</v>
      </c>
      <c r="D12" s="87">
        <v>38181</v>
      </c>
      <c r="E12" s="67" t="s">
        <v>12</v>
      </c>
      <c r="F12" s="80">
        <v>0.98809999999999998</v>
      </c>
    </row>
    <row r="13" spans="1:6" ht="15" customHeight="1">
      <c r="A13" s="67" t="s">
        <v>10</v>
      </c>
      <c r="B13" s="79" t="s">
        <v>228</v>
      </c>
      <c r="C13" s="72" t="s">
        <v>86</v>
      </c>
      <c r="D13" s="87">
        <v>13728</v>
      </c>
      <c r="E13" s="76" t="s">
        <v>12</v>
      </c>
      <c r="F13" s="80">
        <v>0.98780000000000001</v>
      </c>
    </row>
    <row r="14" spans="1:6" ht="15" customHeight="1">
      <c r="A14" s="67" t="s">
        <v>10</v>
      </c>
      <c r="B14" s="79" t="s">
        <v>228</v>
      </c>
      <c r="C14" s="72" t="s">
        <v>103</v>
      </c>
      <c r="D14" s="87">
        <v>8374</v>
      </c>
      <c r="E14" s="67" t="s">
        <v>12</v>
      </c>
      <c r="F14" s="80">
        <v>0.98360000000000003</v>
      </c>
    </row>
    <row r="15" spans="1:6" ht="15" customHeight="1">
      <c r="A15" s="67" t="s">
        <v>24</v>
      </c>
      <c r="B15" s="79" t="s">
        <v>228</v>
      </c>
      <c r="C15" s="73" t="s">
        <v>96</v>
      </c>
      <c r="D15" s="87">
        <v>11100</v>
      </c>
      <c r="E15" s="67" t="s">
        <v>12</v>
      </c>
      <c r="F15" s="80">
        <v>0.98099999999999998</v>
      </c>
    </row>
    <row r="16" spans="1:6" ht="15" customHeight="1">
      <c r="A16" s="67"/>
      <c r="B16" s="79"/>
      <c r="C16" s="73"/>
      <c r="D16" s="87"/>
      <c r="E16" s="67"/>
      <c r="F16" s="80"/>
    </row>
    <row r="17" spans="1:6" ht="15" customHeight="1">
      <c r="A17" s="67" t="s">
        <v>24</v>
      </c>
      <c r="B17" s="79" t="s">
        <v>247</v>
      </c>
      <c r="C17" s="72" t="s">
        <v>31</v>
      </c>
      <c r="D17" s="87">
        <v>65278</v>
      </c>
      <c r="E17" s="76" t="s">
        <v>12</v>
      </c>
      <c r="F17" s="77">
        <v>0.99029999999999996</v>
      </c>
    </row>
    <row r="18" spans="1:6" ht="15" customHeight="1">
      <c r="A18" s="67" t="s">
        <v>24</v>
      </c>
      <c r="B18" s="79" t="s">
        <v>247</v>
      </c>
      <c r="C18" s="73" t="s">
        <v>84</v>
      </c>
      <c r="D18" s="87">
        <v>14764</v>
      </c>
      <c r="E18" s="76" t="s">
        <v>12</v>
      </c>
      <c r="F18" s="77">
        <v>0.98699999999999999</v>
      </c>
    </row>
    <row r="19" spans="1:6" ht="15" customHeight="1">
      <c r="A19" s="67" t="s">
        <v>24</v>
      </c>
      <c r="B19" s="79" t="s">
        <v>247</v>
      </c>
      <c r="C19" s="73" t="s">
        <v>89</v>
      </c>
      <c r="D19" s="87">
        <v>12844</v>
      </c>
      <c r="E19" s="67" t="s">
        <v>12</v>
      </c>
      <c r="F19" s="80">
        <v>0.99250000000000005</v>
      </c>
    </row>
    <row r="20" spans="1:6" ht="15" customHeight="1">
      <c r="A20" s="67"/>
      <c r="B20" s="79"/>
      <c r="C20" s="73"/>
      <c r="D20" s="87"/>
      <c r="E20" s="67"/>
      <c r="F20" s="80"/>
    </row>
    <row r="21" spans="1:6" ht="15" customHeight="1">
      <c r="A21" s="67" t="s">
        <v>10</v>
      </c>
      <c r="B21" s="79" t="s">
        <v>208</v>
      </c>
      <c r="C21" s="73" t="s">
        <v>132</v>
      </c>
      <c r="D21" s="87">
        <v>136428</v>
      </c>
      <c r="E21" s="76" t="s">
        <v>12</v>
      </c>
      <c r="F21" s="77">
        <v>0.99150000000000005</v>
      </c>
    </row>
    <row r="22" spans="1:6" ht="15" customHeight="1">
      <c r="A22" s="67" t="s">
        <v>10</v>
      </c>
      <c r="B22" s="79" t="s">
        <v>208</v>
      </c>
      <c r="C22" s="73" t="s">
        <v>130</v>
      </c>
      <c r="D22" s="87">
        <v>148498</v>
      </c>
      <c r="E22" s="76" t="s">
        <v>12</v>
      </c>
      <c r="F22" s="77">
        <v>0.98170000000000002</v>
      </c>
    </row>
    <row r="23" spans="1:6" ht="15" customHeight="1">
      <c r="A23" s="67" t="s">
        <v>10</v>
      </c>
      <c r="B23" s="79" t="s">
        <v>208</v>
      </c>
      <c r="C23" s="73" t="s">
        <v>155</v>
      </c>
      <c r="D23" s="87">
        <v>23634</v>
      </c>
      <c r="E23" s="76" t="s">
        <v>12</v>
      </c>
      <c r="F23" s="80">
        <v>0.99309999999999998</v>
      </c>
    </row>
    <row r="24" spans="1:6" ht="15" customHeight="1">
      <c r="A24" s="67" t="s">
        <v>10</v>
      </c>
      <c r="B24" s="79" t="s">
        <v>208</v>
      </c>
      <c r="C24" s="73" t="s">
        <v>91</v>
      </c>
      <c r="D24" s="87">
        <v>12460</v>
      </c>
      <c r="E24" s="67" t="s">
        <v>12</v>
      </c>
      <c r="F24" s="80">
        <v>0.99280000000000002</v>
      </c>
    </row>
    <row r="25" spans="1:6" ht="15" customHeight="1">
      <c r="A25" s="67" t="s">
        <v>10</v>
      </c>
      <c r="B25" s="79" t="s">
        <v>208</v>
      </c>
      <c r="C25" s="73" t="s">
        <v>23</v>
      </c>
      <c r="D25" s="87">
        <v>114295</v>
      </c>
      <c r="E25" s="76" t="s">
        <v>12</v>
      </c>
      <c r="F25" s="77">
        <v>0.99</v>
      </c>
    </row>
    <row r="26" spans="1:6" ht="15" customHeight="1">
      <c r="A26" s="67" t="s">
        <v>10</v>
      </c>
      <c r="B26" s="79" t="s">
        <v>208</v>
      </c>
      <c r="C26" s="72" t="s">
        <v>182</v>
      </c>
      <c r="D26" s="87">
        <v>14150</v>
      </c>
      <c r="E26" s="67" t="s">
        <v>114</v>
      </c>
      <c r="F26" s="77">
        <v>0.8115</v>
      </c>
    </row>
    <row r="27" spans="1:6" ht="15" customHeight="1">
      <c r="A27" s="67" t="s">
        <v>10</v>
      </c>
      <c r="B27" s="79" t="s">
        <v>208</v>
      </c>
      <c r="C27" s="73" t="s">
        <v>199</v>
      </c>
      <c r="D27" s="87">
        <v>30298</v>
      </c>
      <c r="E27" s="76" t="s">
        <v>114</v>
      </c>
      <c r="F27" s="77">
        <v>0.68300000000000005</v>
      </c>
    </row>
    <row r="28" spans="1:6" ht="15" customHeight="1">
      <c r="A28" s="67" t="s">
        <v>10</v>
      </c>
      <c r="B28" s="79" t="s">
        <v>208</v>
      </c>
      <c r="C28" s="73" t="s">
        <v>171</v>
      </c>
      <c r="D28" s="87">
        <v>40986</v>
      </c>
      <c r="E28" s="76" t="s">
        <v>114</v>
      </c>
      <c r="F28" s="80">
        <v>0.67869999999999997</v>
      </c>
    </row>
    <row r="29" spans="1:6" ht="15" customHeight="1">
      <c r="A29" s="67"/>
      <c r="B29" s="79"/>
      <c r="C29" s="73"/>
      <c r="D29" s="87"/>
      <c r="E29" s="76"/>
      <c r="F29" s="80"/>
    </row>
    <row r="30" spans="1:6" ht="15" customHeight="1">
      <c r="A30" s="67" t="s">
        <v>24</v>
      </c>
      <c r="B30" s="79" t="s">
        <v>248</v>
      </c>
      <c r="C30" s="72" t="s">
        <v>31</v>
      </c>
      <c r="D30" s="87">
        <v>65278</v>
      </c>
      <c r="E30" s="76" t="s">
        <v>12</v>
      </c>
      <c r="F30" s="77">
        <v>0.99029999999999996</v>
      </c>
    </row>
    <row r="31" spans="1:6" ht="15" customHeight="1">
      <c r="A31" s="67" t="s">
        <v>24</v>
      </c>
      <c r="B31" s="79" t="s">
        <v>248</v>
      </c>
      <c r="C31" s="73" t="s">
        <v>183</v>
      </c>
      <c r="D31" s="87">
        <v>109028</v>
      </c>
      <c r="E31" s="67" t="s">
        <v>114</v>
      </c>
      <c r="F31" s="80">
        <v>0.54490000000000005</v>
      </c>
    </row>
    <row r="32" spans="1:6" ht="15" customHeight="1">
      <c r="A32" s="67"/>
      <c r="B32" s="79"/>
      <c r="C32" s="73"/>
      <c r="D32" s="87"/>
      <c r="E32" s="67"/>
      <c r="F32" s="80"/>
    </row>
    <row r="33" spans="1:6" ht="15" customHeight="1">
      <c r="A33" s="67" t="s">
        <v>24</v>
      </c>
      <c r="B33" s="79" t="s">
        <v>249</v>
      </c>
      <c r="C33" s="72" t="s">
        <v>31</v>
      </c>
      <c r="D33" s="87">
        <v>65278</v>
      </c>
      <c r="E33" s="76" t="s">
        <v>12</v>
      </c>
      <c r="F33" s="77">
        <v>0.99029999999999996</v>
      </c>
    </row>
    <row r="34" spans="1:6" ht="15" customHeight="1">
      <c r="A34" s="67" t="s">
        <v>24</v>
      </c>
      <c r="B34" s="79" t="s">
        <v>249</v>
      </c>
      <c r="C34" s="73" t="s">
        <v>89</v>
      </c>
      <c r="D34" s="87">
        <v>12844</v>
      </c>
      <c r="E34" s="67" t="s">
        <v>12</v>
      </c>
      <c r="F34" s="80">
        <v>0.99250000000000005</v>
      </c>
    </row>
    <row r="35" spans="1:6" ht="15" customHeight="1">
      <c r="A35" s="67" t="s">
        <v>24</v>
      </c>
      <c r="B35" s="79" t="s">
        <v>249</v>
      </c>
      <c r="C35" s="73" t="s">
        <v>183</v>
      </c>
      <c r="D35" s="87">
        <v>109028</v>
      </c>
      <c r="E35" s="67" t="s">
        <v>114</v>
      </c>
      <c r="F35" s="80">
        <v>0.54490000000000005</v>
      </c>
    </row>
    <row r="36" spans="1:6" ht="15" customHeight="1">
      <c r="A36" s="67"/>
      <c r="B36" s="79"/>
      <c r="C36" s="73"/>
      <c r="D36" s="87"/>
      <c r="E36" s="67"/>
      <c r="F36" s="80"/>
    </row>
    <row r="37" spans="1:6" ht="15" customHeight="1">
      <c r="A37" s="67" t="s">
        <v>10</v>
      </c>
      <c r="B37" s="79" t="s">
        <v>251</v>
      </c>
      <c r="C37" s="72" t="s">
        <v>14</v>
      </c>
      <c r="D37" s="87">
        <v>210808</v>
      </c>
      <c r="E37" s="76" t="s">
        <v>12</v>
      </c>
      <c r="F37" s="77">
        <v>0.98860000000000003</v>
      </c>
    </row>
    <row r="38" spans="1:6" ht="15" customHeight="1">
      <c r="A38" s="67" t="s">
        <v>24</v>
      </c>
      <c r="B38" s="79" t="s">
        <v>251</v>
      </c>
      <c r="C38" s="73" t="s">
        <v>84</v>
      </c>
      <c r="D38" s="87">
        <v>14764</v>
      </c>
      <c r="E38" s="76" t="s">
        <v>12</v>
      </c>
      <c r="F38" s="77">
        <v>0.98699999999999999</v>
      </c>
    </row>
    <row r="39" spans="1:6" ht="15" customHeight="1">
      <c r="A39" s="67" t="s">
        <v>10</v>
      </c>
      <c r="B39" s="79" t="s">
        <v>251</v>
      </c>
      <c r="C39" s="73" t="s">
        <v>37</v>
      </c>
      <c r="D39" s="87">
        <v>52469</v>
      </c>
      <c r="E39" s="76" t="s">
        <v>12</v>
      </c>
      <c r="F39" s="77">
        <v>0.98160000000000003</v>
      </c>
    </row>
    <row r="40" spans="1:6" ht="15" customHeight="1">
      <c r="A40" s="67" t="s">
        <v>24</v>
      </c>
      <c r="B40" s="79" t="s">
        <v>251</v>
      </c>
      <c r="C40" s="73" t="s">
        <v>151</v>
      </c>
      <c r="D40" s="87">
        <v>29094</v>
      </c>
      <c r="E40" s="76" t="s">
        <v>12</v>
      </c>
      <c r="F40" s="77">
        <v>0.99299999999999999</v>
      </c>
    </row>
    <row r="41" spans="1:6" ht="15" customHeight="1">
      <c r="A41" s="67" t="s">
        <v>10</v>
      </c>
      <c r="B41" s="79" t="s">
        <v>251</v>
      </c>
      <c r="C41" s="73" t="s">
        <v>105</v>
      </c>
      <c r="D41" s="87">
        <v>8099</v>
      </c>
      <c r="E41" s="76" t="s">
        <v>12</v>
      </c>
      <c r="F41" s="77">
        <v>0.98939999999999995</v>
      </c>
    </row>
    <row r="42" spans="1:6" ht="15" customHeight="1">
      <c r="A42" s="67" t="s">
        <v>10</v>
      </c>
      <c r="B42" s="79" t="s">
        <v>251</v>
      </c>
      <c r="C42" s="73" t="s">
        <v>50</v>
      </c>
      <c r="D42" s="87">
        <v>38599</v>
      </c>
      <c r="E42" s="76" t="s">
        <v>12</v>
      </c>
      <c r="F42" s="80">
        <v>0.98909999999999998</v>
      </c>
    </row>
    <row r="43" spans="1:6" ht="15" customHeight="1">
      <c r="A43" s="67" t="s">
        <v>10</v>
      </c>
      <c r="B43" s="79" t="s">
        <v>251</v>
      </c>
      <c r="C43" s="73" t="s">
        <v>49</v>
      </c>
      <c r="D43" s="87">
        <v>39000</v>
      </c>
      <c r="E43" s="76" t="s">
        <v>35</v>
      </c>
      <c r="F43" s="80">
        <v>0.86870000000000003</v>
      </c>
    </row>
    <row r="44" spans="1:6" ht="15" customHeight="1">
      <c r="A44" s="67" t="s">
        <v>10</v>
      </c>
      <c r="B44" s="79" t="s">
        <v>251</v>
      </c>
      <c r="C44" s="73" t="s">
        <v>167</v>
      </c>
      <c r="D44" s="87">
        <v>55029</v>
      </c>
      <c r="E44" s="76" t="s">
        <v>114</v>
      </c>
      <c r="F44" s="77">
        <v>0.66259999999999997</v>
      </c>
    </row>
    <row r="45" spans="1:6" ht="15" customHeight="1">
      <c r="A45" s="67" t="s">
        <v>24</v>
      </c>
      <c r="B45" s="79" t="s">
        <v>251</v>
      </c>
      <c r="C45" s="73" t="s">
        <v>203</v>
      </c>
      <c r="D45" s="87">
        <v>3600</v>
      </c>
      <c r="E45" s="76" t="s">
        <v>114</v>
      </c>
      <c r="F45" s="77">
        <v>0.61739999999999995</v>
      </c>
    </row>
    <row r="46" spans="1:6" ht="15" customHeight="1">
      <c r="A46" s="67"/>
      <c r="B46" s="79"/>
      <c r="C46" s="73"/>
      <c r="D46" s="87"/>
      <c r="E46" s="76"/>
      <c r="F46" s="77"/>
    </row>
    <row r="47" spans="1:6" ht="15" customHeight="1">
      <c r="A47" s="67" t="s">
        <v>24</v>
      </c>
      <c r="B47" s="79" t="s">
        <v>255</v>
      </c>
      <c r="C47" s="73" t="s">
        <v>30</v>
      </c>
      <c r="D47" s="87">
        <v>72199</v>
      </c>
      <c r="E47" s="76" t="s">
        <v>12</v>
      </c>
      <c r="F47" s="77">
        <v>0.98909999999999998</v>
      </c>
    </row>
    <row r="48" spans="1:6" ht="15" customHeight="1">
      <c r="A48" s="67" t="s">
        <v>24</v>
      </c>
      <c r="B48" s="79" t="s">
        <v>255</v>
      </c>
      <c r="C48" s="72" t="s">
        <v>54</v>
      </c>
      <c r="D48" s="87">
        <v>31345</v>
      </c>
      <c r="E48" s="76" t="s">
        <v>12</v>
      </c>
      <c r="F48" s="77">
        <v>0.9869</v>
      </c>
    </row>
    <row r="49" spans="1:6" ht="15" customHeight="1">
      <c r="A49" s="67" t="s">
        <v>10</v>
      </c>
      <c r="B49" s="79" t="s">
        <v>255</v>
      </c>
      <c r="C49" s="72" t="s">
        <v>133</v>
      </c>
      <c r="D49" s="87">
        <v>132329</v>
      </c>
      <c r="E49" s="76" t="s">
        <v>12</v>
      </c>
      <c r="F49" s="77">
        <v>0.98440000000000005</v>
      </c>
    </row>
    <row r="50" spans="1:6" ht="15" customHeight="1">
      <c r="A50" s="67" t="s">
        <v>10</v>
      </c>
      <c r="B50" s="79" t="s">
        <v>255</v>
      </c>
      <c r="C50" s="73" t="s">
        <v>123</v>
      </c>
      <c r="D50" s="87">
        <v>214154</v>
      </c>
      <c r="E50" s="76" t="s">
        <v>12</v>
      </c>
      <c r="F50" s="77">
        <v>0.98340000000000005</v>
      </c>
    </row>
    <row r="51" spans="1:6" ht="15" customHeight="1">
      <c r="A51" s="67" t="s">
        <v>10</v>
      </c>
      <c r="B51" s="79" t="s">
        <v>255</v>
      </c>
      <c r="C51" s="73" t="s">
        <v>15</v>
      </c>
      <c r="D51" s="87">
        <v>205424</v>
      </c>
      <c r="E51" s="76" t="s">
        <v>12</v>
      </c>
      <c r="F51" s="77">
        <v>0.98129999999999995</v>
      </c>
    </row>
    <row r="52" spans="1:6" ht="15" customHeight="1">
      <c r="A52" s="67" t="s">
        <v>10</v>
      </c>
      <c r="B52" s="79" t="s">
        <v>255</v>
      </c>
      <c r="C52" s="73" t="s">
        <v>102</v>
      </c>
      <c r="D52" s="87">
        <v>8515</v>
      </c>
      <c r="E52" s="67" t="s">
        <v>12</v>
      </c>
      <c r="F52" s="77">
        <v>0.98599999999999999</v>
      </c>
    </row>
    <row r="53" spans="1:6" ht="15" customHeight="1">
      <c r="A53" s="67" t="s">
        <v>10</v>
      </c>
      <c r="B53" s="79" t="s">
        <v>255</v>
      </c>
      <c r="C53" s="73" t="s">
        <v>78</v>
      </c>
      <c r="D53" s="87">
        <v>16650</v>
      </c>
      <c r="E53" s="67" t="s">
        <v>12</v>
      </c>
      <c r="F53" s="80">
        <v>0.98529999999999995</v>
      </c>
    </row>
    <row r="54" spans="1:6" ht="15" customHeight="1">
      <c r="A54" s="67" t="s">
        <v>24</v>
      </c>
      <c r="B54" s="79" t="s">
        <v>255</v>
      </c>
      <c r="C54" s="73" t="s">
        <v>77</v>
      </c>
      <c r="D54" s="87">
        <v>17070</v>
      </c>
      <c r="E54" s="76" t="s">
        <v>12</v>
      </c>
      <c r="F54" s="80">
        <v>0.9849</v>
      </c>
    </row>
    <row r="55" spans="1:6" ht="15" customHeight="1">
      <c r="A55" s="67" t="s">
        <v>10</v>
      </c>
      <c r="B55" s="79" t="s">
        <v>255</v>
      </c>
      <c r="C55" s="73" t="s">
        <v>107</v>
      </c>
      <c r="D55" s="87">
        <v>6683</v>
      </c>
      <c r="E55" s="76" t="s">
        <v>12</v>
      </c>
      <c r="F55" s="80">
        <v>0.97889999999999999</v>
      </c>
    </row>
    <row r="56" spans="1:6" ht="15" customHeight="1">
      <c r="A56" s="67" t="s">
        <v>10</v>
      </c>
      <c r="B56" s="79" t="s">
        <v>255</v>
      </c>
      <c r="C56" s="73" t="s">
        <v>175</v>
      </c>
      <c r="D56" s="87">
        <v>31145</v>
      </c>
      <c r="E56" s="67" t="s">
        <v>114</v>
      </c>
      <c r="F56" s="77">
        <v>0.66779999999999995</v>
      </c>
    </row>
    <row r="57" spans="1:6" ht="15" customHeight="1">
      <c r="A57" s="67" t="s">
        <v>10</v>
      </c>
      <c r="B57" s="79" t="s">
        <v>255</v>
      </c>
      <c r="C57" s="73" t="s">
        <v>191</v>
      </c>
      <c r="D57" s="87">
        <v>57320</v>
      </c>
      <c r="E57" s="67" t="s">
        <v>114</v>
      </c>
      <c r="F57" s="80">
        <v>0.55630000000000002</v>
      </c>
    </row>
    <row r="58" spans="1:6" ht="15" customHeight="1">
      <c r="A58" s="67"/>
      <c r="B58" s="79"/>
      <c r="C58" s="73"/>
      <c r="D58" s="87"/>
      <c r="E58" s="67"/>
      <c r="F58" s="80"/>
    </row>
    <row r="59" spans="1:6" ht="15" customHeight="1">
      <c r="A59" s="67" t="s">
        <v>24</v>
      </c>
      <c r="B59" s="79" t="s">
        <v>230</v>
      </c>
      <c r="C59" s="73" t="s">
        <v>30</v>
      </c>
      <c r="D59" s="87">
        <v>72199</v>
      </c>
      <c r="E59" s="76" t="s">
        <v>12</v>
      </c>
      <c r="F59" s="77">
        <v>0.98909999999999998</v>
      </c>
    </row>
    <row r="60" spans="1:6" ht="15" customHeight="1">
      <c r="A60" s="67" t="s">
        <v>24</v>
      </c>
      <c r="B60" s="79" t="s">
        <v>230</v>
      </c>
      <c r="C60" s="73" t="s">
        <v>164</v>
      </c>
      <c r="D60" s="87">
        <v>127765</v>
      </c>
      <c r="E60" s="76" t="s">
        <v>114</v>
      </c>
      <c r="F60" s="77">
        <v>0.62160000000000004</v>
      </c>
    </row>
    <row r="61" spans="1:6" ht="15" customHeight="1">
      <c r="A61" s="67" t="s">
        <v>24</v>
      </c>
      <c r="B61" s="79" t="s">
        <v>230</v>
      </c>
      <c r="C61" s="72" t="s">
        <v>161</v>
      </c>
      <c r="D61" s="87">
        <v>244232</v>
      </c>
      <c r="E61" s="76" t="s">
        <v>114</v>
      </c>
      <c r="F61" s="77">
        <v>0.58430000000000004</v>
      </c>
    </row>
    <row r="62" spans="1:6" ht="15" customHeight="1">
      <c r="A62" s="67" t="s">
        <v>24</v>
      </c>
      <c r="B62" s="79" t="s">
        <v>230</v>
      </c>
      <c r="C62" s="73" t="s">
        <v>60</v>
      </c>
      <c r="D62" s="87">
        <v>26725</v>
      </c>
      <c r="E62" s="67" t="s">
        <v>12</v>
      </c>
      <c r="F62" s="80">
        <v>0.98970000000000002</v>
      </c>
    </row>
    <row r="63" spans="1:6" ht="15" customHeight="1">
      <c r="A63" s="67"/>
      <c r="B63" s="79"/>
      <c r="C63" s="73"/>
      <c r="D63" s="87"/>
      <c r="E63" s="67"/>
      <c r="F63" s="80"/>
    </row>
    <row r="64" spans="1:6" ht="15" customHeight="1">
      <c r="A64" s="67" t="s">
        <v>24</v>
      </c>
      <c r="B64" s="79" t="s">
        <v>241</v>
      </c>
      <c r="C64" s="72" t="s">
        <v>131</v>
      </c>
      <c r="D64" s="87">
        <v>146122</v>
      </c>
      <c r="E64" s="76" t="s">
        <v>12</v>
      </c>
      <c r="F64" s="77">
        <v>0.98950000000000005</v>
      </c>
    </row>
    <row r="65" spans="1:6" ht="15" customHeight="1">
      <c r="A65" s="67" t="s">
        <v>10</v>
      </c>
      <c r="B65" s="79" t="s">
        <v>241</v>
      </c>
      <c r="C65" s="72" t="s">
        <v>119</v>
      </c>
      <c r="D65" s="87">
        <v>247043</v>
      </c>
      <c r="E65" s="76" t="s">
        <v>12</v>
      </c>
      <c r="F65" s="77">
        <v>0.98870000000000002</v>
      </c>
    </row>
    <row r="66" spans="1:6" ht="15" customHeight="1">
      <c r="A66" s="67" t="s">
        <v>24</v>
      </c>
      <c r="B66" s="79" t="s">
        <v>241</v>
      </c>
      <c r="C66" s="73" t="s">
        <v>84</v>
      </c>
      <c r="D66" s="87">
        <v>14764</v>
      </c>
      <c r="E66" s="76" t="s">
        <v>12</v>
      </c>
      <c r="F66" s="77">
        <v>0.98699999999999999</v>
      </c>
    </row>
    <row r="67" spans="1:6" ht="15" customHeight="1">
      <c r="A67" s="67" t="s">
        <v>10</v>
      </c>
      <c r="B67" s="79" t="s">
        <v>241</v>
      </c>
      <c r="C67" s="72" t="s">
        <v>133</v>
      </c>
      <c r="D67" s="87">
        <v>132329</v>
      </c>
      <c r="E67" s="76" t="s">
        <v>12</v>
      </c>
      <c r="F67" s="77">
        <v>0.98440000000000005</v>
      </c>
    </row>
    <row r="68" spans="1:6" ht="15" customHeight="1">
      <c r="A68" s="67" t="s">
        <v>10</v>
      </c>
      <c r="B68" s="79" t="s">
        <v>241</v>
      </c>
      <c r="C68" s="73" t="s">
        <v>123</v>
      </c>
      <c r="D68" s="87">
        <v>214154</v>
      </c>
      <c r="E68" s="76" t="s">
        <v>12</v>
      </c>
      <c r="F68" s="77">
        <v>0.98340000000000005</v>
      </c>
    </row>
    <row r="69" spans="1:6" ht="15" customHeight="1">
      <c r="A69" s="67" t="s">
        <v>10</v>
      </c>
      <c r="B69" s="79" t="s">
        <v>241</v>
      </c>
      <c r="C69" s="73" t="s">
        <v>37</v>
      </c>
      <c r="D69" s="87">
        <v>52469</v>
      </c>
      <c r="E69" s="76" t="s">
        <v>12</v>
      </c>
      <c r="F69" s="77">
        <v>0.98160000000000003</v>
      </c>
    </row>
    <row r="70" spans="1:6" ht="15" customHeight="1">
      <c r="A70" s="67" t="s">
        <v>10</v>
      </c>
      <c r="B70" s="79" t="s">
        <v>241</v>
      </c>
      <c r="C70" s="73" t="s">
        <v>15</v>
      </c>
      <c r="D70" s="87">
        <v>205424</v>
      </c>
      <c r="E70" s="76" t="s">
        <v>12</v>
      </c>
      <c r="F70" s="77">
        <v>0.98129999999999995</v>
      </c>
    </row>
    <row r="71" spans="1:6" ht="15" customHeight="1">
      <c r="A71" s="67" t="s">
        <v>10</v>
      </c>
      <c r="B71" s="79" t="s">
        <v>241</v>
      </c>
      <c r="C71" s="73" t="s">
        <v>121</v>
      </c>
      <c r="D71" s="87">
        <v>233593</v>
      </c>
      <c r="E71" s="76" t="s">
        <v>12</v>
      </c>
      <c r="F71" s="77">
        <v>0.97840000000000005</v>
      </c>
    </row>
    <row r="72" spans="1:6" ht="15" customHeight="1">
      <c r="A72" s="67" t="s">
        <v>24</v>
      </c>
      <c r="B72" s="79" t="s">
        <v>241</v>
      </c>
      <c r="C72" s="73" t="s">
        <v>62</v>
      </c>
      <c r="D72" s="87">
        <v>24880</v>
      </c>
      <c r="E72" s="76" t="s">
        <v>12</v>
      </c>
      <c r="F72" s="77" t="s">
        <v>63</v>
      </c>
    </row>
    <row r="73" spans="1:6" ht="15" customHeight="1">
      <c r="A73" s="67" t="s">
        <v>24</v>
      </c>
      <c r="B73" s="79" t="s">
        <v>241</v>
      </c>
      <c r="C73" s="73" t="s">
        <v>99</v>
      </c>
      <c r="D73" s="87">
        <v>9381</v>
      </c>
      <c r="E73" s="76" t="s">
        <v>12</v>
      </c>
      <c r="F73" s="77" t="s">
        <v>100</v>
      </c>
    </row>
    <row r="74" spans="1:6" ht="15" customHeight="1">
      <c r="A74" s="67" t="s">
        <v>24</v>
      </c>
      <c r="B74" s="79" t="s">
        <v>241</v>
      </c>
      <c r="C74" s="73" t="s">
        <v>196</v>
      </c>
      <c r="D74" s="87">
        <v>35390</v>
      </c>
      <c r="E74" s="76" t="s">
        <v>114</v>
      </c>
      <c r="F74" s="77" t="s">
        <v>197</v>
      </c>
    </row>
    <row r="75" spans="1:6" ht="15" customHeight="1">
      <c r="A75" s="67" t="s">
        <v>10</v>
      </c>
      <c r="B75" s="79" t="s">
        <v>241</v>
      </c>
      <c r="C75" s="73" t="s">
        <v>55</v>
      </c>
      <c r="D75" s="87">
        <v>30665</v>
      </c>
      <c r="E75" s="76" t="s">
        <v>12</v>
      </c>
      <c r="F75" s="80">
        <v>0.99109999999999998</v>
      </c>
    </row>
    <row r="76" spans="1:6" ht="15" customHeight="1">
      <c r="A76" s="67" t="s">
        <v>24</v>
      </c>
      <c r="B76" s="79" t="s">
        <v>241</v>
      </c>
      <c r="C76" s="73" t="s">
        <v>64</v>
      </c>
      <c r="D76" s="87">
        <v>24595</v>
      </c>
      <c r="E76" s="76" t="s">
        <v>12</v>
      </c>
      <c r="F76" s="77">
        <v>0.98770000000000002</v>
      </c>
    </row>
    <row r="77" spans="1:6" ht="15" customHeight="1">
      <c r="A77" s="67" t="s">
        <v>10</v>
      </c>
      <c r="B77" s="79" t="s">
        <v>241</v>
      </c>
      <c r="C77" s="73" t="s">
        <v>144</v>
      </c>
      <c r="D77" s="87">
        <v>46662</v>
      </c>
      <c r="E77" s="76" t="s">
        <v>12</v>
      </c>
      <c r="F77" s="77">
        <v>0.98640000000000005</v>
      </c>
    </row>
    <row r="78" spans="1:6" ht="15" customHeight="1">
      <c r="A78" s="67" t="s">
        <v>10</v>
      </c>
      <c r="B78" s="79" t="s">
        <v>241</v>
      </c>
      <c r="C78" s="73" t="s">
        <v>78</v>
      </c>
      <c r="D78" s="87">
        <v>16650</v>
      </c>
      <c r="E78" s="67" t="s">
        <v>12</v>
      </c>
      <c r="F78" s="80">
        <v>0.98529999999999995</v>
      </c>
    </row>
    <row r="79" spans="1:6" ht="15" customHeight="1">
      <c r="A79" s="67" t="s">
        <v>10</v>
      </c>
      <c r="B79" s="79" t="s">
        <v>241</v>
      </c>
      <c r="C79" s="73" t="s">
        <v>44</v>
      </c>
      <c r="D79" s="87">
        <v>43404</v>
      </c>
      <c r="E79" s="76" t="s">
        <v>12</v>
      </c>
      <c r="F79" s="80">
        <v>0.98140000000000005</v>
      </c>
    </row>
    <row r="80" spans="1:6" ht="15" customHeight="1">
      <c r="A80" s="67" t="s">
        <v>10</v>
      </c>
      <c r="B80" s="79" t="s">
        <v>241</v>
      </c>
      <c r="C80" s="73" t="s">
        <v>107</v>
      </c>
      <c r="D80" s="87">
        <v>6683</v>
      </c>
      <c r="E80" s="76" t="s">
        <v>12</v>
      </c>
      <c r="F80" s="80">
        <v>0.97889999999999999</v>
      </c>
    </row>
    <row r="81" spans="1:6" ht="15" customHeight="1">
      <c r="A81" s="67" t="s">
        <v>10</v>
      </c>
      <c r="B81" s="79" t="s">
        <v>241</v>
      </c>
      <c r="C81" s="73" t="s">
        <v>188</v>
      </c>
      <c r="D81" s="87">
        <v>76973</v>
      </c>
      <c r="E81" s="67" t="s">
        <v>114</v>
      </c>
      <c r="F81" s="77">
        <v>0.6986</v>
      </c>
    </row>
    <row r="82" spans="1:6" ht="15" customHeight="1">
      <c r="A82" s="67" t="s">
        <v>10</v>
      </c>
      <c r="B82" s="79" t="s">
        <v>241</v>
      </c>
      <c r="C82" s="73" t="s">
        <v>186</v>
      </c>
      <c r="D82" s="87">
        <v>80749</v>
      </c>
      <c r="E82" s="76" t="s">
        <v>114</v>
      </c>
      <c r="F82" s="80">
        <v>0.64990000000000003</v>
      </c>
    </row>
    <row r="83" spans="1:6" ht="15" customHeight="1">
      <c r="A83" s="67" t="s">
        <v>24</v>
      </c>
      <c r="B83" s="79" t="s">
        <v>241</v>
      </c>
      <c r="C83" s="73" t="s">
        <v>165</v>
      </c>
      <c r="D83" s="87">
        <v>104169</v>
      </c>
      <c r="E83" s="76" t="s">
        <v>114</v>
      </c>
      <c r="F83" s="80">
        <v>0.61099999999999999</v>
      </c>
    </row>
    <row r="84" spans="1:6" ht="15" customHeight="1">
      <c r="A84" s="67" t="s">
        <v>10</v>
      </c>
      <c r="B84" s="79" t="s">
        <v>241</v>
      </c>
      <c r="C84" s="73" t="s">
        <v>181</v>
      </c>
      <c r="D84" s="87">
        <v>17252</v>
      </c>
      <c r="E84" s="76" t="s">
        <v>114</v>
      </c>
      <c r="F84" s="80">
        <v>0.60629999999999995</v>
      </c>
    </row>
    <row r="85" spans="1:6" ht="15" customHeight="1">
      <c r="A85" s="67" t="s">
        <v>10</v>
      </c>
      <c r="B85" s="79" t="s">
        <v>241</v>
      </c>
      <c r="C85" s="73" t="s">
        <v>191</v>
      </c>
      <c r="D85" s="87">
        <v>57320</v>
      </c>
      <c r="E85" s="67" t="s">
        <v>114</v>
      </c>
      <c r="F85" s="80">
        <v>0.55630000000000002</v>
      </c>
    </row>
    <row r="86" spans="1:6" ht="15" customHeight="1">
      <c r="A86" s="67"/>
      <c r="B86" s="79"/>
      <c r="C86" s="73"/>
      <c r="D86" s="87"/>
      <c r="E86" s="67"/>
      <c r="F86" s="80"/>
    </row>
    <row r="87" spans="1:6" ht="15" customHeight="1">
      <c r="A87" s="67" t="s">
        <v>10</v>
      </c>
      <c r="B87" s="79" t="s">
        <v>219</v>
      </c>
      <c r="C87" s="73" t="s">
        <v>136</v>
      </c>
      <c r="D87" s="87">
        <v>108902</v>
      </c>
      <c r="E87" s="76" t="s">
        <v>12</v>
      </c>
      <c r="F87" s="77">
        <v>0.9909</v>
      </c>
    </row>
    <row r="88" spans="1:6" ht="15" customHeight="1">
      <c r="A88" s="67" t="s">
        <v>10</v>
      </c>
      <c r="B88" s="79" t="s">
        <v>219</v>
      </c>
      <c r="C88" s="73" t="s">
        <v>83</v>
      </c>
      <c r="D88" s="87">
        <v>14899</v>
      </c>
      <c r="E88" s="67" t="s">
        <v>12</v>
      </c>
      <c r="F88" s="81">
        <v>0.99199999999999999</v>
      </c>
    </row>
    <row r="89" spans="1:6" ht="15" customHeight="1">
      <c r="A89" s="67" t="s">
        <v>10</v>
      </c>
      <c r="B89" s="79" t="s">
        <v>219</v>
      </c>
      <c r="C89" s="73" t="s">
        <v>94</v>
      </c>
      <c r="D89" s="87">
        <v>11849</v>
      </c>
      <c r="E89" s="67" t="s">
        <v>12</v>
      </c>
      <c r="F89" s="77">
        <v>0.99129999999999996</v>
      </c>
    </row>
    <row r="90" spans="1:6" ht="15" customHeight="1">
      <c r="A90" s="67"/>
      <c r="B90" s="79"/>
      <c r="C90" s="73"/>
      <c r="D90" s="87"/>
      <c r="E90" s="67"/>
      <c r="F90" s="77"/>
    </row>
    <row r="91" spans="1:6" ht="15" customHeight="1">
      <c r="A91" s="67" t="s">
        <v>24</v>
      </c>
      <c r="B91" s="79" t="s">
        <v>222</v>
      </c>
      <c r="C91" s="73" t="s">
        <v>184</v>
      </c>
      <c r="D91" s="87">
        <v>87983</v>
      </c>
      <c r="E91" s="76" t="s">
        <v>114</v>
      </c>
      <c r="F91" s="77">
        <v>0.53259999999999996</v>
      </c>
    </row>
    <row r="92" spans="1:6" ht="15" customHeight="1">
      <c r="A92" s="67" t="s">
        <v>10</v>
      </c>
      <c r="B92" s="79" t="s">
        <v>222</v>
      </c>
      <c r="C92" s="73" t="s">
        <v>83</v>
      </c>
      <c r="D92" s="87">
        <v>14899</v>
      </c>
      <c r="E92" s="67" t="s">
        <v>12</v>
      </c>
      <c r="F92" s="81">
        <v>0.99199999999999999</v>
      </c>
    </row>
    <row r="93" spans="1:6" ht="15" customHeight="1">
      <c r="A93" s="67" t="s">
        <v>24</v>
      </c>
      <c r="B93" s="79" t="s">
        <v>222</v>
      </c>
      <c r="C93" s="72" t="s">
        <v>108</v>
      </c>
      <c r="D93" s="87">
        <v>5300</v>
      </c>
      <c r="E93" s="76" t="s">
        <v>12</v>
      </c>
      <c r="F93" s="77">
        <v>0.99199999999999999</v>
      </c>
    </row>
    <row r="94" spans="1:6" ht="15" customHeight="1">
      <c r="A94" s="67" t="s">
        <v>10</v>
      </c>
      <c r="B94" s="79" t="s">
        <v>222</v>
      </c>
      <c r="C94" s="73" t="s">
        <v>59</v>
      </c>
      <c r="D94" s="87">
        <v>26824</v>
      </c>
      <c r="E94" s="67" t="s">
        <v>12</v>
      </c>
      <c r="F94" s="77">
        <v>0.99150000000000005</v>
      </c>
    </row>
    <row r="95" spans="1:6" ht="15" customHeight="1">
      <c r="A95" s="67"/>
      <c r="B95" s="79"/>
      <c r="C95" s="73"/>
      <c r="D95" s="87"/>
      <c r="E95" s="67"/>
      <c r="F95" s="77"/>
    </row>
    <row r="96" spans="1:6" ht="15" customHeight="1">
      <c r="A96" s="67" t="s">
        <v>24</v>
      </c>
      <c r="B96" s="79" t="s">
        <v>231</v>
      </c>
      <c r="C96" s="73" t="s">
        <v>45</v>
      </c>
      <c r="D96" s="87">
        <v>42249</v>
      </c>
      <c r="E96" s="76" t="s">
        <v>12</v>
      </c>
      <c r="F96" s="77">
        <v>0.98360000000000003</v>
      </c>
    </row>
    <row r="97" spans="1:6" ht="15" customHeight="1">
      <c r="A97" s="67" t="s">
        <v>24</v>
      </c>
      <c r="B97" s="79" t="s">
        <v>231</v>
      </c>
      <c r="C97" s="72" t="s">
        <v>25</v>
      </c>
      <c r="D97" s="87">
        <v>111651</v>
      </c>
      <c r="E97" s="76" t="s">
        <v>12</v>
      </c>
      <c r="F97" s="77">
        <v>0.98089999999999999</v>
      </c>
    </row>
    <row r="98" spans="1:6" ht="15" customHeight="1">
      <c r="A98" s="67" t="s">
        <v>10</v>
      </c>
      <c r="B98" s="79" t="s">
        <v>231</v>
      </c>
      <c r="C98" s="73" t="s">
        <v>20</v>
      </c>
      <c r="D98" s="87">
        <v>135249</v>
      </c>
      <c r="E98" s="76" t="s">
        <v>12</v>
      </c>
      <c r="F98" s="77">
        <v>0.99390000000000001</v>
      </c>
    </row>
    <row r="99" spans="1:6" ht="15" customHeight="1">
      <c r="A99" s="67" t="s">
        <v>24</v>
      </c>
      <c r="B99" s="79" t="s">
        <v>231</v>
      </c>
      <c r="C99" s="73" t="s">
        <v>170</v>
      </c>
      <c r="D99" s="87">
        <v>41427</v>
      </c>
      <c r="E99" s="67" t="s">
        <v>114</v>
      </c>
      <c r="F99" s="80">
        <v>0.65869999999999995</v>
      </c>
    </row>
    <row r="100" spans="1:6" ht="15" customHeight="1">
      <c r="A100" s="67" t="s">
        <v>10</v>
      </c>
      <c r="B100" s="79" t="s">
        <v>231</v>
      </c>
      <c r="C100" s="73" t="s">
        <v>174</v>
      </c>
      <c r="D100" s="87">
        <v>36214</v>
      </c>
      <c r="E100" s="76" t="s">
        <v>114</v>
      </c>
      <c r="F100" s="77">
        <v>0.61439999999999995</v>
      </c>
    </row>
    <row r="101" spans="1:6" ht="15" customHeight="1">
      <c r="A101" s="67"/>
      <c r="B101" s="79"/>
      <c r="C101" s="73"/>
      <c r="D101" s="87"/>
      <c r="E101" s="76"/>
      <c r="F101" s="77"/>
    </row>
    <row r="102" spans="1:6" ht="15" customHeight="1">
      <c r="A102" s="67" t="s">
        <v>24</v>
      </c>
      <c r="B102" s="79" t="s">
        <v>243</v>
      </c>
      <c r="C102" s="73" t="s">
        <v>164</v>
      </c>
      <c r="D102" s="87">
        <v>127765</v>
      </c>
      <c r="E102" s="76" t="s">
        <v>114</v>
      </c>
      <c r="F102" s="77">
        <v>0.62160000000000004</v>
      </c>
    </row>
    <row r="103" spans="1:6" ht="15" customHeight="1">
      <c r="A103" s="67" t="s">
        <v>24</v>
      </c>
      <c r="B103" s="79" t="s">
        <v>243</v>
      </c>
      <c r="C103" s="73" t="s">
        <v>158</v>
      </c>
      <c r="D103" s="87">
        <v>18599</v>
      </c>
      <c r="E103" s="67" t="s">
        <v>12</v>
      </c>
      <c r="F103" s="77">
        <v>0.99490000000000001</v>
      </c>
    </row>
    <row r="104" spans="1:6" ht="15" customHeight="1">
      <c r="A104" s="67" t="s">
        <v>24</v>
      </c>
      <c r="B104" s="79" t="s">
        <v>243</v>
      </c>
      <c r="C104" s="73" t="s">
        <v>95</v>
      </c>
      <c r="D104" s="87">
        <v>11153</v>
      </c>
      <c r="E104" s="67" t="s">
        <v>12</v>
      </c>
      <c r="F104" s="80">
        <v>0.98099999999999998</v>
      </c>
    </row>
    <row r="105" spans="1:6" ht="15" customHeight="1">
      <c r="A105" s="67"/>
      <c r="B105" s="79"/>
      <c r="C105" s="73"/>
      <c r="D105" s="87"/>
      <c r="E105" s="67"/>
      <c r="F105" s="80"/>
    </row>
    <row r="106" spans="1:6" ht="15" customHeight="1">
      <c r="A106" s="67" t="s">
        <v>24</v>
      </c>
      <c r="B106" s="79" t="s">
        <v>245</v>
      </c>
      <c r="C106" s="72" t="s">
        <v>31</v>
      </c>
      <c r="D106" s="87">
        <v>65278</v>
      </c>
      <c r="E106" s="76" t="s">
        <v>12</v>
      </c>
      <c r="F106" s="77">
        <v>0.99029999999999996</v>
      </c>
    </row>
    <row r="107" spans="1:6" ht="15" customHeight="1">
      <c r="A107" s="67" t="s">
        <v>24</v>
      </c>
      <c r="B107" s="79" t="s">
        <v>245</v>
      </c>
      <c r="C107" s="73" t="s">
        <v>30</v>
      </c>
      <c r="D107" s="87">
        <v>72199</v>
      </c>
      <c r="E107" s="76" t="s">
        <v>12</v>
      </c>
      <c r="F107" s="77">
        <v>0.98909999999999998</v>
      </c>
    </row>
    <row r="108" spans="1:6" ht="15" customHeight="1">
      <c r="A108" s="67" t="s">
        <v>24</v>
      </c>
      <c r="B108" s="79" t="s">
        <v>245</v>
      </c>
      <c r="C108" s="73" t="s">
        <v>84</v>
      </c>
      <c r="D108" s="87">
        <v>14764</v>
      </c>
      <c r="E108" s="76" t="s">
        <v>12</v>
      </c>
      <c r="F108" s="77">
        <v>0.98699999999999999</v>
      </c>
    </row>
    <row r="109" spans="1:6" ht="15" customHeight="1">
      <c r="A109" s="67" t="s">
        <v>10</v>
      </c>
      <c r="B109" s="79" t="s">
        <v>245</v>
      </c>
      <c r="C109" s="73" t="s">
        <v>37</v>
      </c>
      <c r="D109" s="87">
        <v>52469</v>
      </c>
      <c r="E109" s="76" t="s">
        <v>12</v>
      </c>
      <c r="F109" s="77">
        <v>0.98160000000000003</v>
      </c>
    </row>
    <row r="110" spans="1:6" ht="15" customHeight="1">
      <c r="A110" s="67" t="s">
        <v>24</v>
      </c>
      <c r="B110" s="79" t="s">
        <v>245</v>
      </c>
      <c r="C110" s="73" t="s">
        <v>196</v>
      </c>
      <c r="D110" s="87">
        <v>35390</v>
      </c>
      <c r="E110" s="76" t="s">
        <v>114</v>
      </c>
      <c r="F110" s="77" t="s">
        <v>197</v>
      </c>
    </row>
    <row r="111" spans="1:6" ht="15" customHeight="1">
      <c r="A111" s="67" t="s">
        <v>24</v>
      </c>
      <c r="B111" s="79" t="s">
        <v>245</v>
      </c>
      <c r="C111" s="73" t="s">
        <v>106</v>
      </c>
      <c r="D111" s="87">
        <v>6703</v>
      </c>
      <c r="E111" s="67" t="s">
        <v>12</v>
      </c>
      <c r="F111" s="80">
        <v>0.97699999999999998</v>
      </c>
    </row>
    <row r="112" spans="1:6" ht="15" customHeight="1">
      <c r="A112" s="67" t="s">
        <v>24</v>
      </c>
      <c r="B112" s="79" t="s">
        <v>245</v>
      </c>
      <c r="C112" s="73" t="s">
        <v>203</v>
      </c>
      <c r="D112" s="87">
        <v>3600</v>
      </c>
      <c r="E112" s="76" t="s">
        <v>114</v>
      </c>
      <c r="F112" s="77">
        <v>0.61739999999999995</v>
      </c>
    </row>
    <row r="113" spans="1:6" ht="15" customHeight="1">
      <c r="A113" s="67" t="s">
        <v>24</v>
      </c>
      <c r="B113" s="79" t="s">
        <v>245</v>
      </c>
      <c r="C113" s="73" t="s">
        <v>183</v>
      </c>
      <c r="D113" s="87">
        <v>109028</v>
      </c>
      <c r="E113" s="67" t="s">
        <v>114</v>
      </c>
      <c r="F113" s="80">
        <v>0.54490000000000005</v>
      </c>
    </row>
    <row r="114" spans="1:6" ht="15" customHeight="1">
      <c r="A114" s="67"/>
      <c r="B114" s="79"/>
      <c r="C114" s="73"/>
      <c r="D114" s="87"/>
      <c r="E114" s="67"/>
      <c r="F114" s="80"/>
    </row>
    <row r="115" spans="1:6" ht="15" customHeight="1">
      <c r="A115" s="67" t="s">
        <v>10</v>
      </c>
      <c r="B115" s="79" t="s">
        <v>235</v>
      </c>
      <c r="C115" s="73" t="s">
        <v>113</v>
      </c>
      <c r="D115" s="87">
        <v>622265</v>
      </c>
      <c r="E115" s="76" t="s">
        <v>12</v>
      </c>
      <c r="F115" s="77">
        <v>0.98260000000000003</v>
      </c>
    </row>
    <row r="116" spans="1:6" ht="15" customHeight="1">
      <c r="A116" s="67" t="s">
        <v>24</v>
      </c>
      <c r="B116" s="79" t="s">
        <v>235</v>
      </c>
      <c r="C116" s="72" t="s">
        <v>25</v>
      </c>
      <c r="D116" s="87">
        <v>111651</v>
      </c>
      <c r="E116" s="76" t="s">
        <v>12</v>
      </c>
      <c r="F116" s="77">
        <v>0.98089999999999999</v>
      </c>
    </row>
    <row r="117" spans="1:6" ht="15" customHeight="1">
      <c r="A117" s="67" t="s">
        <v>24</v>
      </c>
      <c r="B117" s="79" t="s">
        <v>235</v>
      </c>
      <c r="C117" s="73" t="s">
        <v>164</v>
      </c>
      <c r="D117" s="87">
        <v>127765</v>
      </c>
      <c r="E117" s="76" t="s">
        <v>114</v>
      </c>
      <c r="F117" s="77">
        <v>0.62160000000000004</v>
      </c>
    </row>
    <row r="118" spans="1:6" ht="15" customHeight="1">
      <c r="A118" s="67" t="s">
        <v>10</v>
      </c>
      <c r="B118" s="79" t="s">
        <v>235</v>
      </c>
      <c r="C118" s="73" t="s">
        <v>20</v>
      </c>
      <c r="D118" s="87">
        <v>135249</v>
      </c>
      <c r="E118" s="76" t="s">
        <v>12</v>
      </c>
      <c r="F118" s="77">
        <v>0.99390000000000001</v>
      </c>
    </row>
    <row r="119" spans="1:6" ht="15" customHeight="1">
      <c r="A119" s="67" t="s">
        <v>24</v>
      </c>
      <c r="B119" s="79" t="s">
        <v>235</v>
      </c>
      <c r="C119" s="73" t="s">
        <v>101</v>
      </c>
      <c r="D119" s="87">
        <v>9280</v>
      </c>
      <c r="E119" s="67" t="s">
        <v>12</v>
      </c>
      <c r="F119" s="80">
        <v>0.99139999999999995</v>
      </c>
    </row>
    <row r="120" spans="1:6" ht="15" customHeight="1">
      <c r="A120" s="83" t="s">
        <v>24</v>
      </c>
      <c r="B120" s="84" t="s">
        <v>235</v>
      </c>
      <c r="C120" s="73" t="s">
        <v>29</v>
      </c>
      <c r="D120" s="87">
        <v>85031</v>
      </c>
      <c r="E120" s="82" t="s">
        <v>12</v>
      </c>
      <c r="F120" s="85">
        <v>0.99019999999999997</v>
      </c>
    </row>
    <row r="121" spans="1:6" ht="15" customHeight="1">
      <c r="A121" s="67" t="s">
        <v>10</v>
      </c>
      <c r="B121" s="79" t="s">
        <v>235</v>
      </c>
      <c r="C121" s="73" t="s">
        <v>74</v>
      </c>
      <c r="D121" s="87">
        <v>18174</v>
      </c>
      <c r="E121" s="67" t="s">
        <v>12</v>
      </c>
      <c r="F121" s="77">
        <v>0.99</v>
      </c>
    </row>
    <row r="122" spans="1:6" ht="15" customHeight="1">
      <c r="A122" s="83" t="s">
        <v>24</v>
      </c>
      <c r="B122" s="84" t="s">
        <v>235</v>
      </c>
      <c r="C122" s="73" t="s">
        <v>67</v>
      </c>
      <c r="D122" s="87">
        <v>23849</v>
      </c>
      <c r="E122" s="82" t="s">
        <v>12</v>
      </c>
      <c r="F122" s="85">
        <v>0.98229999999999995</v>
      </c>
    </row>
    <row r="123" spans="1:6" ht="15" customHeight="1">
      <c r="A123" s="67" t="s">
        <v>24</v>
      </c>
      <c r="B123" s="79" t="s">
        <v>235</v>
      </c>
      <c r="C123" s="73" t="s">
        <v>170</v>
      </c>
      <c r="D123" s="87">
        <v>41427</v>
      </c>
      <c r="E123" s="67" t="s">
        <v>114</v>
      </c>
      <c r="F123" s="80">
        <v>0.65869999999999995</v>
      </c>
    </row>
    <row r="124" spans="1:6" ht="15" customHeight="1">
      <c r="A124" s="67"/>
      <c r="B124" s="79"/>
      <c r="C124" s="73"/>
      <c r="D124" s="87"/>
      <c r="E124" s="67"/>
      <c r="F124" s="80"/>
    </row>
    <row r="125" spans="1:6" ht="15" customHeight="1">
      <c r="A125" s="67" t="s">
        <v>10</v>
      </c>
      <c r="B125" s="79" t="s">
        <v>232</v>
      </c>
      <c r="C125" s="72" t="s">
        <v>21</v>
      </c>
      <c r="D125" s="87">
        <v>126659</v>
      </c>
      <c r="E125" s="76" t="s">
        <v>12</v>
      </c>
      <c r="F125" s="77">
        <v>0.99319999999999997</v>
      </c>
    </row>
    <row r="126" spans="1:6" ht="15" customHeight="1">
      <c r="A126" s="67" t="s">
        <v>24</v>
      </c>
      <c r="B126" s="79" t="s">
        <v>232</v>
      </c>
      <c r="C126" s="72" t="s">
        <v>128</v>
      </c>
      <c r="D126" s="87">
        <v>172816</v>
      </c>
      <c r="E126" s="76" t="s">
        <v>12</v>
      </c>
      <c r="F126" s="77">
        <v>0.99250000000000005</v>
      </c>
    </row>
    <row r="127" spans="1:6" ht="15" customHeight="1">
      <c r="A127" s="83" t="s">
        <v>24</v>
      </c>
      <c r="B127" s="84" t="s">
        <v>232</v>
      </c>
      <c r="C127" s="73" t="s">
        <v>67</v>
      </c>
      <c r="D127" s="87">
        <v>23849</v>
      </c>
      <c r="E127" s="82" t="s">
        <v>12</v>
      </c>
      <c r="F127" s="85">
        <v>0.98229999999999995</v>
      </c>
    </row>
    <row r="128" spans="1:6" ht="15" customHeight="1">
      <c r="A128" s="83" t="s">
        <v>24</v>
      </c>
      <c r="B128" s="84" t="s">
        <v>232</v>
      </c>
      <c r="C128" s="73" t="s">
        <v>202</v>
      </c>
      <c r="D128" s="87">
        <v>23870</v>
      </c>
      <c r="E128" s="82" t="s">
        <v>114</v>
      </c>
      <c r="F128" s="85">
        <v>0.76729999999999998</v>
      </c>
    </row>
    <row r="129" spans="1:6" ht="15" customHeight="1">
      <c r="A129" s="83"/>
      <c r="B129" s="84"/>
      <c r="C129" s="73"/>
      <c r="D129" s="87"/>
      <c r="E129" s="82"/>
      <c r="F129" s="85"/>
    </row>
    <row r="130" spans="1:6" ht="15" customHeight="1">
      <c r="A130" s="67" t="s">
        <v>24</v>
      </c>
      <c r="B130" s="79" t="s">
        <v>244</v>
      </c>
      <c r="C130" s="72" t="s">
        <v>131</v>
      </c>
      <c r="D130" s="87">
        <v>146122</v>
      </c>
      <c r="E130" s="76" t="s">
        <v>12</v>
      </c>
      <c r="F130" s="77">
        <v>0.98950000000000005</v>
      </c>
    </row>
    <row r="131" spans="1:6" ht="15" customHeight="1">
      <c r="A131" s="67" t="s">
        <v>24</v>
      </c>
      <c r="B131" s="79" t="s">
        <v>244</v>
      </c>
      <c r="C131" s="73" t="s">
        <v>30</v>
      </c>
      <c r="D131" s="87">
        <v>72199</v>
      </c>
      <c r="E131" s="76" t="s">
        <v>12</v>
      </c>
      <c r="F131" s="77">
        <v>0.98909999999999998</v>
      </c>
    </row>
    <row r="132" spans="1:6" ht="15" customHeight="1">
      <c r="A132" s="67" t="s">
        <v>10</v>
      </c>
      <c r="B132" s="79" t="s">
        <v>244</v>
      </c>
      <c r="C132" s="72" t="s">
        <v>133</v>
      </c>
      <c r="D132" s="87">
        <v>132329</v>
      </c>
      <c r="E132" s="76" t="s">
        <v>12</v>
      </c>
      <c r="F132" s="77">
        <v>0.98440000000000005</v>
      </c>
    </row>
    <row r="133" spans="1:6" ht="15" customHeight="1">
      <c r="A133" s="67" t="s">
        <v>10</v>
      </c>
      <c r="B133" s="79" t="s">
        <v>244</v>
      </c>
      <c r="C133" s="73" t="s">
        <v>15</v>
      </c>
      <c r="D133" s="87">
        <v>205424</v>
      </c>
      <c r="E133" s="76" t="s">
        <v>12</v>
      </c>
      <c r="F133" s="77">
        <v>0.98129999999999995</v>
      </c>
    </row>
    <row r="134" spans="1:6" ht="15" customHeight="1">
      <c r="A134" s="67" t="s">
        <v>10</v>
      </c>
      <c r="B134" s="79" t="s">
        <v>244</v>
      </c>
      <c r="C134" s="73" t="s">
        <v>121</v>
      </c>
      <c r="D134" s="87">
        <v>233593</v>
      </c>
      <c r="E134" s="76" t="s">
        <v>12</v>
      </c>
      <c r="F134" s="77">
        <v>0.97840000000000005</v>
      </c>
    </row>
    <row r="135" spans="1:6" ht="15" customHeight="1">
      <c r="A135" s="67" t="s">
        <v>24</v>
      </c>
      <c r="B135" s="79" t="s">
        <v>244</v>
      </c>
      <c r="C135" s="73" t="s">
        <v>62</v>
      </c>
      <c r="D135" s="87">
        <v>24880</v>
      </c>
      <c r="E135" s="76" t="s">
        <v>12</v>
      </c>
      <c r="F135" s="77" t="s">
        <v>63</v>
      </c>
    </row>
    <row r="136" spans="1:6" ht="15" customHeight="1">
      <c r="A136" s="67" t="s">
        <v>24</v>
      </c>
      <c r="B136" s="79" t="s">
        <v>244</v>
      </c>
      <c r="C136" s="73" t="s">
        <v>99</v>
      </c>
      <c r="D136" s="87">
        <v>9381</v>
      </c>
      <c r="E136" s="76" t="s">
        <v>12</v>
      </c>
      <c r="F136" s="77" t="s">
        <v>100</v>
      </c>
    </row>
    <row r="137" spans="1:6" ht="15" customHeight="1">
      <c r="A137" s="67" t="s">
        <v>24</v>
      </c>
      <c r="B137" s="79" t="s">
        <v>244</v>
      </c>
      <c r="C137" s="73" t="s">
        <v>77</v>
      </c>
      <c r="D137" s="87">
        <v>17070</v>
      </c>
      <c r="E137" s="76" t="s">
        <v>12</v>
      </c>
      <c r="F137" s="80">
        <v>0.9849</v>
      </c>
    </row>
    <row r="138" spans="1:6" ht="15" customHeight="1">
      <c r="A138" s="67" t="s">
        <v>10</v>
      </c>
      <c r="B138" s="79" t="s">
        <v>244</v>
      </c>
      <c r="C138" s="73" t="s">
        <v>97</v>
      </c>
      <c r="D138" s="87">
        <v>10900</v>
      </c>
      <c r="E138" s="67" t="s">
        <v>12</v>
      </c>
      <c r="F138" s="77">
        <v>0.98460000000000003</v>
      </c>
    </row>
    <row r="139" spans="1:6" ht="15" customHeight="1">
      <c r="A139" s="67" t="s">
        <v>24</v>
      </c>
      <c r="B139" s="79" t="s">
        <v>244</v>
      </c>
      <c r="C139" s="73" t="s">
        <v>106</v>
      </c>
      <c r="D139" s="87">
        <v>6703</v>
      </c>
      <c r="E139" s="67" t="s">
        <v>12</v>
      </c>
      <c r="F139" s="80">
        <v>0.97699999999999998</v>
      </c>
    </row>
    <row r="140" spans="1:6" ht="15" customHeight="1">
      <c r="A140" s="67" t="s">
        <v>10</v>
      </c>
      <c r="B140" s="79" t="s">
        <v>244</v>
      </c>
      <c r="C140" s="73" t="s">
        <v>188</v>
      </c>
      <c r="D140" s="87">
        <v>76973</v>
      </c>
      <c r="E140" s="67" t="s">
        <v>114</v>
      </c>
      <c r="F140" s="77">
        <v>0.6986</v>
      </c>
    </row>
    <row r="141" spans="1:6" ht="15" customHeight="1">
      <c r="A141" s="67" t="s">
        <v>10</v>
      </c>
      <c r="B141" s="79" t="s">
        <v>244</v>
      </c>
      <c r="C141" s="73" t="s">
        <v>181</v>
      </c>
      <c r="D141" s="87">
        <v>17252</v>
      </c>
      <c r="E141" s="76" t="s">
        <v>114</v>
      </c>
      <c r="F141" s="80">
        <v>0.60629999999999995</v>
      </c>
    </row>
    <row r="142" spans="1:6" ht="15" customHeight="1">
      <c r="A142" s="67"/>
      <c r="B142" s="79"/>
      <c r="C142" s="73"/>
      <c r="D142" s="87"/>
      <c r="E142" s="76"/>
      <c r="F142" s="80"/>
    </row>
    <row r="143" spans="1:6" ht="15" customHeight="1">
      <c r="A143" s="67" t="s">
        <v>10</v>
      </c>
      <c r="B143" s="79" t="s">
        <v>229</v>
      </c>
      <c r="C143" s="72" t="s">
        <v>125</v>
      </c>
      <c r="D143" s="87">
        <v>207298</v>
      </c>
      <c r="E143" s="76" t="s">
        <v>12</v>
      </c>
      <c r="F143" s="77">
        <v>0.9899</v>
      </c>
    </row>
    <row r="144" spans="1:6" ht="15" customHeight="1">
      <c r="A144" s="67" t="s">
        <v>10</v>
      </c>
      <c r="B144" s="79" t="s">
        <v>229</v>
      </c>
      <c r="C144" s="73" t="s">
        <v>79</v>
      </c>
      <c r="D144" s="87">
        <v>15799</v>
      </c>
      <c r="E144" s="67" t="s">
        <v>12</v>
      </c>
      <c r="F144" s="80">
        <v>0.99029999999999996</v>
      </c>
    </row>
    <row r="145" spans="1:6" ht="15" customHeight="1">
      <c r="A145" s="67" t="s">
        <v>24</v>
      </c>
      <c r="B145" s="79" t="s">
        <v>229</v>
      </c>
      <c r="C145" s="73" t="s">
        <v>96</v>
      </c>
      <c r="D145" s="87">
        <v>11100</v>
      </c>
      <c r="E145" s="67" t="s">
        <v>12</v>
      </c>
      <c r="F145" s="80">
        <v>0.98099999999999998</v>
      </c>
    </row>
    <row r="146" spans="1:6" ht="15" customHeight="1">
      <c r="A146" s="67"/>
      <c r="B146" s="79"/>
      <c r="C146" s="73"/>
      <c r="D146" s="87"/>
      <c r="E146" s="67"/>
      <c r="F146" s="80"/>
    </row>
    <row r="147" spans="1:6" ht="15" customHeight="1">
      <c r="A147" s="67" t="s">
        <v>24</v>
      </c>
      <c r="B147" s="79" t="s">
        <v>223</v>
      </c>
      <c r="C147" s="73" t="s">
        <v>184</v>
      </c>
      <c r="D147" s="87">
        <v>87983</v>
      </c>
      <c r="E147" s="76" t="s">
        <v>114</v>
      </c>
      <c r="F147" s="77">
        <v>0.53259999999999996</v>
      </c>
    </row>
    <row r="148" spans="1:6" ht="15" customHeight="1">
      <c r="A148" s="67" t="s">
        <v>24</v>
      </c>
      <c r="B148" s="79" t="s">
        <v>223</v>
      </c>
      <c r="C148" s="72" t="s">
        <v>108</v>
      </c>
      <c r="D148" s="87">
        <v>5300</v>
      </c>
      <c r="E148" s="76" t="s">
        <v>12</v>
      </c>
      <c r="F148" s="77">
        <v>0.99199999999999999</v>
      </c>
    </row>
    <row r="149" spans="1:6" ht="15" customHeight="1">
      <c r="A149" s="67"/>
      <c r="B149" s="79"/>
      <c r="C149" s="72"/>
      <c r="D149" s="87"/>
      <c r="E149" s="76"/>
      <c r="F149" s="77"/>
    </row>
    <row r="150" spans="1:6" ht="15" customHeight="1">
      <c r="A150" s="67" t="s">
        <v>24</v>
      </c>
      <c r="B150" s="79" t="s">
        <v>238</v>
      </c>
      <c r="C150" s="72" t="s">
        <v>128</v>
      </c>
      <c r="D150" s="87">
        <v>172816</v>
      </c>
      <c r="E150" s="76" t="s">
        <v>12</v>
      </c>
      <c r="F150" s="77">
        <v>0.99250000000000005</v>
      </c>
    </row>
    <row r="151" spans="1:6" ht="15" customHeight="1">
      <c r="A151" s="67" t="s">
        <v>24</v>
      </c>
      <c r="B151" s="79" t="s">
        <v>238</v>
      </c>
      <c r="C151" s="72" t="s">
        <v>54</v>
      </c>
      <c r="D151" s="87">
        <v>31345</v>
      </c>
      <c r="E151" s="76" t="s">
        <v>12</v>
      </c>
      <c r="F151" s="77">
        <v>0.9869</v>
      </c>
    </row>
    <row r="152" spans="1:6" ht="15" customHeight="1">
      <c r="A152" s="67" t="s">
        <v>10</v>
      </c>
      <c r="B152" s="79" t="s">
        <v>238</v>
      </c>
      <c r="C152" s="73" t="s">
        <v>113</v>
      </c>
      <c r="D152" s="87">
        <v>622265</v>
      </c>
      <c r="E152" s="76" t="s">
        <v>12</v>
      </c>
      <c r="F152" s="77">
        <v>0.98260000000000003</v>
      </c>
    </row>
    <row r="153" spans="1:6" ht="15" customHeight="1">
      <c r="A153" s="67" t="s">
        <v>24</v>
      </c>
      <c r="B153" s="79" t="s">
        <v>238</v>
      </c>
      <c r="C153" s="73" t="s">
        <v>164</v>
      </c>
      <c r="D153" s="87">
        <v>127765</v>
      </c>
      <c r="E153" s="76" t="s">
        <v>114</v>
      </c>
      <c r="F153" s="77">
        <v>0.62160000000000004</v>
      </c>
    </row>
    <row r="154" spans="1:6" ht="15" customHeight="1">
      <c r="A154" s="67" t="s">
        <v>10</v>
      </c>
      <c r="B154" s="79" t="s">
        <v>238</v>
      </c>
      <c r="C154" s="73" t="s">
        <v>57</v>
      </c>
      <c r="D154" s="87">
        <v>29849</v>
      </c>
      <c r="E154" s="67" t="s">
        <v>12</v>
      </c>
      <c r="F154" s="77">
        <v>0.99150000000000005</v>
      </c>
    </row>
    <row r="155" spans="1:6" ht="15" customHeight="1">
      <c r="A155" s="67" t="s">
        <v>24</v>
      </c>
      <c r="B155" s="79" t="s">
        <v>238</v>
      </c>
      <c r="C155" s="73" t="s">
        <v>101</v>
      </c>
      <c r="D155" s="87">
        <v>9280</v>
      </c>
      <c r="E155" s="67" t="s">
        <v>12</v>
      </c>
      <c r="F155" s="80">
        <v>0.99139999999999995</v>
      </c>
    </row>
    <row r="156" spans="1:6" ht="15" customHeight="1">
      <c r="A156" s="67" t="s">
        <v>24</v>
      </c>
      <c r="B156" s="79" t="s">
        <v>238</v>
      </c>
      <c r="C156" s="73" t="s">
        <v>81</v>
      </c>
      <c r="D156" s="87">
        <v>15249</v>
      </c>
      <c r="E156" s="67" t="s">
        <v>12</v>
      </c>
      <c r="F156" s="77">
        <v>0.99070000000000003</v>
      </c>
    </row>
    <row r="157" spans="1:6" ht="15" customHeight="1">
      <c r="A157" s="83" t="s">
        <v>24</v>
      </c>
      <c r="B157" s="84" t="s">
        <v>238</v>
      </c>
      <c r="C157" s="73" t="s">
        <v>29</v>
      </c>
      <c r="D157" s="87">
        <v>85031</v>
      </c>
      <c r="E157" s="82" t="s">
        <v>12</v>
      </c>
      <c r="F157" s="85">
        <v>0.99019999999999997</v>
      </c>
    </row>
    <row r="158" spans="1:6" ht="15" customHeight="1">
      <c r="A158" s="67" t="s">
        <v>10</v>
      </c>
      <c r="B158" s="79" t="s">
        <v>238</v>
      </c>
      <c r="C158" s="73" t="s">
        <v>74</v>
      </c>
      <c r="D158" s="87">
        <v>18174</v>
      </c>
      <c r="E158" s="67" t="s">
        <v>12</v>
      </c>
      <c r="F158" s="77">
        <v>0.99</v>
      </c>
    </row>
    <row r="159" spans="1:6" ht="15" customHeight="1">
      <c r="A159" s="67"/>
      <c r="B159" s="79"/>
      <c r="C159" s="73"/>
      <c r="D159" s="87"/>
      <c r="E159" s="67"/>
      <c r="F159" s="77"/>
    </row>
    <row r="160" spans="1:6" ht="15" customHeight="1">
      <c r="A160" s="67" t="s">
        <v>10</v>
      </c>
      <c r="B160" s="79" t="s">
        <v>239</v>
      </c>
      <c r="C160" s="72" t="s">
        <v>119</v>
      </c>
      <c r="D160" s="87">
        <v>247043</v>
      </c>
      <c r="E160" s="76" t="s">
        <v>12</v>
      </c>
      <c r="F160" s="77">
        <v>0.98870000000000002</v>
      </c>
    </row>
    <row r="161" spans="1:6" ht="15" customHeight="1">
      <c r="A161" s="67" t="s">
        <v>24</v>
      </c>
      <c r="B161" s="79" t="s">
        <v>239</v>
      </c>
      <c r="C161" s="72" t="s">
        <v>54</v>
      </c>
      <c r="D161" s="87">
        <v>31345</v>
      </c>
      <c r="E161" s="76" t="s">
        <v>12</v>
      </c>
      <c r="F161" s="77">
        <v>0.9869</v>
      </c>
    </row>
    <row r="162" spans="1:6" ht="15" customHeight="1">
      <c r="A162" s="67" t="s">
        <v>24</v>
      </c>
      <c r="B162" s="79" t="s">
        <v>239</v>
      </c>
      <c r="C162" s="72" t="s">
        <v>157</v>
      </c>
      <c r="D162" s="87">
        <v>19399</v>
      </c>
      <c r="E162" s="76" t="s">
        <v>12</v>
      </c>
      <c r="F162" s="77">
        <v>0.99160000000000004</v>
      </c>
    </row>
    <row r="163" spans="1:6" ht="15" customHeight="1">
      <c r="A163" s="67" t="s">
        <v>10</v>
      </c>
      <c r="B163" s="79" t="s">
        <v>239</v>
      </c>
      <c r="C163" s="73" t="s">
        <v>55</v>
      </c>
      <c r="D163" s="87">
        <v>30665</v>
      </c>
      <c r="E163" s="76" t="s">
        <v>12</v>
      </c>
      <c r="F163" s="80">
        <v>0.99109999999999998</v>
      </c>
    </row>
    <row r="164" spans="1:6" ht="15" customHeight="1">
      <c r="A164" s="67"/>
      <c r="B164" s="79"/>
      <c r="C164" s="73"/>
      <c r="D164" s="87"/>
      <c r="E164" s="76"/>
      <c r="F164" s="80"/>
    </row>
    <row r="165" spans="1:6" ht="15" customHeight="1">
      <c r="A165" s="67" t="s">
        <v>10</v>
      </c>
      <c r="B165" s="79" t="s">
        <v>210</v>
      </c>
      <c r="C165" s="72" t="s">
        <v>129</v>
      </c>
      <c r="D165" s="87">
        <v>159736</v>
      </c>
      <c r="E165" s="76" t="s">
        <v>12</v>
      </c>
      <c r="F165" s="77">
        <v>0.98980000000000001</v>
      </c>
    </row>
    <row r="166" spans="1:6" ht="15" customHeight="1">
      <c r="A166" s="67" t="s">
        <v>10</v>
      </c>
      <c r="B166" s="79" t="s">
        <v>210</v>
      </c>
      <c r="C166" s="72" t="s">
        <v>11</v>
      </c>
      <c r="D166" s="87">
        <v>242339</v>
      </c>
      <c r="E166" s="76" t="s">
        <v>12</v>
      </c>
      <c r="F166" s="77">
        <v>0.98929999999999996</v>
      </c>
    </row>
    <row r="167" spans="1:6" ht="15" customHeight="1">
      <c r="A167" s="67" t="s">
        <v>10</v>
      </c>
      <c r="B167" s="79" t="s">
        <v>210</v>
      </c>
      <c r="C167" s="72" t="s">
        <v>17</v>
      </c>
      <c r="D167" s="87">
        <v>178090</v>
      </c>
      <c r="E167" s="76" t="s">
        <v>12</v>
      </c>
      <c r="F167" s="77">
        <v>0.9859</v>
      </c>
    </row>
    <row r="168" spans="1:6" ht="15" customHeight="1">
      <c r="A168" s="67" t="s">
        <v>10</v>
      </c>
      <c r="B168" s="79" t="s">
        <v>210</v>
      </c>
      <c r="C168" s="72" t="s">
        <v>126</v>
      </c>
      <c r="D168" s="87">
        <v>201903</v>
      </c>
      <c r="E168" s="76" t="s">
        <v>12</v>
      </c>
      <c r="F168" s="77">
        <v>0.98360000000000003</v>
      </c>
    </row>
    <row r="169" spans="1:6" ht="15" customHeight="1">
      <c r="A169" s="67" t="s">
        <v>24</v>
      </c>
      <c r="B169" s="79" t="s">
        <v>210</v>
      </c>
      <c r="C169" s="72" t="s">
        <v>189</v>
      </c>
      <c r="D169" s="87">
        <v>71832</v>
      </c>
      <c r="E169" s="67" t="s">
        <v>114</v>
      </c>
      <c r="F169" s="77">
        <v>0.61860000000000004</v>
      </c>
    </row>
    <row r="170" spans="1:6" ht="15" customHeight="1">
      <c r="A170" s="67" t="s">
        <v>10</v>
      </c>
      <c r="B170" s="79" t="s">
        <v>210</v>
      </c>
      <c r="C170" s="72" t="s">
        <v>104</v>
      </c>
      <c r="D170" s="87">
        <v>8300</v>
      </c>
      <c r="E170" s="76" t="s">
        <v>12</v>
      </c>
      <c r="F170" s="77">
        <v>0.99370000000000003</v>
      </c>
    </row>
    <row r="171" spans="1:6" ht="15" customHeight="1">
      <c r="A171" s="67" t="s">
        <v>10</v>
      </c>
      <c r="B171" s="79" t="s">
        <v>210</v>
      </c>
      <c r="C171" s="72" t="s">
        <v>110</v>
      </c>
      <c r="D171" s="87">
        <v>5000</v>
      </c>
      <c r="E171" s="76" t="s">
        <v>12</v>
      </c>
      <c r="F171" s="77">
        <v>0.99139999999999995</v>
      </c>
    </row>
    <row r="172" spans="1:6" ht="15" customHeight="1">
      <c r="A172" s="67" t="s">
        <v>10</v>
      </c>
      <c r="B172" s="79" t="s">
        <v>210</v>
      </c>
      <c r="C172" s="72" t="s">
        <v>98</v>
      </c>
      <c r="D172" s="87">
        <v>10479</v>
      </c>
      <c r="E172" s="76" t="s">
        <v>12</v>
      </c>
      <c r="F172" s="77">
        <v>0.99009999999999998</v>
      </c>
    </row>
    <row r="173" spans="1:6" ht="15" customHeight="1">
      <c r="A173" s="67" t="s">
        <v>10</v>
      </c>
      <c r="B173" s="79" t="s">
        <v>210</v>
      </c>
      <c r="C173" s="72" t="s">
        <v>47</v>
      </c>
      <c r="D173" s="87">
        <v>41077</v>
      </c>
      <c r="E173" s="76" t="s">
        <v>12</v>
      </c>
      <c r="F173" s="77">
        <v>0.98929999999999996</v>
      </c>
    </row>
    <row r="174" spans="1:6" ht="15" customHeight="1">
      <c r="A174" s="67" t="s">
        <v>10</v>
      </c>
      <c r="B174" s="79" t="s">
        <v>210</v>
      </c>
      <c r="C174" s="72" t="s">
        <v>112</v>
      </c>
      <c r="D174" s="87">
        <v>1000</v>
      </c>
      <c r="E174" s="76" t="s">
        <v>12</v>
      </c>
      <c r="F174" s="77">
        <v>0.98839999999999995</v>
      </c>
    </row>
    <row r="175" spans="1:6" ht="15" customHeight="1">
      <c r="A175" s="67" t="s">
        <v>10</v>
      </c>
      <c r="B175" s="79" t="s">
        <v>210</v>
      </c>
      <c r="C175" s="72" t="s">
        <v>26</v>
      </c>
      <c r="D175" s="87">
        <v>106844</v>
      </c>
      <c r="E175" s="76" t="s">
        <v>12</v>
      </c>
      <c r="F175" s="77">
        <v>0.9879</v>
      </c>
    </row>
    <row r="176" spans="1:6" ht="15" customHeight="1">
      <c r="A176" s="67" t="s">
        <v>10</v>
      </c>
      <c r="B176" s="79" t="s">
        <v>210</v>
      </c>
      <c r="C176" s="72" t="s">
        <v>33</v>
      </c>
      <c r="D176" s="87">
        <v>60454</v>
      </c>
      <c r="E176" s="76" t="s">
        <v>12</v>
      </c>
      <c r="F176" s="77">
        <v>0.9869</v>
      </c>
    </row>
    <row r="177" spans="1:6" ht="15" customHeight="1">
      <c r="A177" s="67" t="s">
        <v>10</v>
      </c>
      <c r="B177" s="79" t="s">
        <v>210</v>
      </c>
      <c r="C177" s="72" t="s">
        <v>69</v>
      </c>
      <c r="D177" s="87">
        <v>23024</v>
      </c>
      <c r="E177" s="76" t="s">
        <v>12</v>
      </c>
      <c r="F177" s="77">
        <v>0.98660000000000003</v>
      </c>
    </row>
    <row r="178" spans="1:6" ht="15" customHeight="1">
      <c r="A178" s="67" t="s">
        <v>10</v>
      </c>
      <c r="B178" s="79" t="s">
        <v>210</v>
      </c>
      <c r="C178" s="72" t="s">
        <v>73</v>
      </c>
      <c r="D178" s="87">
        <v>18822</v>
      </c>
      <c r="E178" s="76" t="s">
        <v>12</v>
      </c>
      <c r="F178" s="77">
        <v>0.98560000000000003</v>
      </c>
    </row>
    <row r="179" spans="1:6" ht="15" customHeight="1">
      <c r="A179" s="67" t="s">
        <v>10</v>
      </c>
      <c r="B179" s="79" t="s">
        <v>210</v>
      </c>
      <c r="C179" s="72" t="s">
        <v>68</v>
      </c>
      <c r="D179" s="87">
        <v>23082</v>
      </c>
      <c r="E179" s="76" t="s">
        <v>12</v>
      </c>
      <c r="F179" s="77">
        <v>0.98440000000000005</v>
      </c>
    </row>
    <row r="180" spans="1:6" ht="15" customHeight="1">
      <c r="A180" s="67" t="s">
        <v>24</v>
      </c>
      <c r="B180" s="79" t="s">
        <v>210</v>
      </c>
      <c r="C180" s="72" t="s">
        <v>70</v>
      </c>
      <c r="D180" s="87">
        <v>21903</v>
      </c>
      <c r="E180" s="76" t="s">
        <v>12</v>
      </c>
      <c r="F180" s="77">
        <v>0.97850000000000004</v>
      </c>
    </row>
    <row r="181" spans="1:6" ht="15" customHeight="1">
      <c r="A181" s="67" t="s">
        <v>10</v>
      </c>
      <c r="B181" s="79" t="s">
        <v>210</v>
      </c>
      <c r="C181" s="72" t="s">
        <v>140</v>
      </c>
      <c r="D181" s="87">
        <v>83382</v>
      </c>
      <c r="E181" s="76" t="s">
        <v>12</v>
      </c>
      <c r="F181" s="77">
        <v>0.84370000000000001</v>
      </c>
    </row>
    <row r="182" spans="1:6" ht="15" customHeight="1">
      <c r="A182" s="67" t="s">
        <v>10</v>
      </c>
      <c r="B182" s="79" t="s">
        <v>210</v>
      </c>
      <c r="C182" s="72" t="s">
        <v>182</v>
      </c>
      <c r="D182" s="87">
        <v>14150</v>
      </c>
      <c r="E182" s="67" t="s">
        <v>114</v>
      </c>
      <c r="F182" s="77">
        <v>0.8115</v>
      </c>
    </row>
    <row r="183" spans="1:6" ht="15" customHeight="1">
      <c r="A183" s="67" t="s">
        <v>24</v>
      </c>
      <c r="B183" s="79" t="s">
        <v>210</v>
      </c>
      <c r="C183" s="72" t="s">
        <v>92</v>
      </c>
      <c r="D183" s="87">
        <v>12439</v>
      </c>
      <c r="E183" s="76" t="s">
        <v>93</v>
      </c>
      <c r="F183" s="77">
        <v>0.79459999999999997</v>
      </c>
    </row>
    <row r="184" spans="1:6" ht="15" customHeight="1">
      <c r="A184" s="67" t="s">
        <v>10</v>
      </c>
      <c r="B184" s="79" t="s">
        <v>210</v>
      </c>
      <c r="C184" s="72" t="s">
        <v>169</v>
      </c>
      <c r="D184" s="87">
        <v>42919</v>
      </c>
      <c r="E184" s="67" t="s">
        <v>114</v>
      </c>
      <c r="F184" s="77">
        <v>0.65339999999999998</v>
      </c>
    </row>
    <row r="185" spans="1:6" ht="15" customHeight="1">
      <c r="A185" s="67" t="s">
        <v>24</v>
      </c>
      <c r="B185" s="79" t="s">
        <v>210</v>
      </c>
      <c r="C185" s="73" t="s">
        <v>178</v>
      </c>
      <c r="D185" s="87">
        <v>26894</v>
      </c>
      <c r="E185" s="67" t="s">
        <v>114</v>
      </c>
      <c r="F185" s="77">
        <v>0.58309999999999995</v>
      </c>
    </row>
    <row r="186" spans="1:6" ht="15" customHeight="1">
      <c r="A186" s="67" t="s">
        <v>10</v>
      </c>
      <c r="B186" s="79" t="s">
        <v>209</v>
      </c>
      <c r="C186" s="72" t="s">
        <v>52</v>
      </c>
      <c r="D186" s="87">
        <v>34613</v>
      </c>
      <c r="E186" s="76" t="s">
        <v>12</v>
      </c>
      <c r="F186" s="77">
        <v>0.98850000000000005</v>
      </c>
    </row>
    <row r="187" spans="1:6" ht="15" customHeight="1">
      <c r="A187" s="67" t="s">
        <v>10</v>
      </c>
      <c r="B187" s="79" t="s">
        <v>209</v>
      </c>
      <c r="C187" s="72" t="s">
        <v>116</v>
      </c>
      <c r="D187" s="87">
        <v>301452</v>
      </c>
      <c r="E187" s="76" t="s">
        <v>117</v>
      </c>
      <c r="F187" s="77">
        <v>0.84460000000000002</v>
      </c>
    </row>
    <row r="188" spans="1:6" ht="15" customHeight="1">
      <c r="A188" s="67"/>
      <c r="B188" s="79"/>
      <c r="C188" s="72"/>
      <c r="D188" s="87"/>
      <c r="E188" s="76"/>
      <c r="F188" s="77"/>
    </row>
    <row r="189" spans="1:6" ht="15" customHeight="1">
      <c r="A189" s="67" t="s">
        <v>10</v>
      </c>
      <c r="B189" s="79" t="s">
        <v>211</v>
      </c>
      <c r="C189" s="73" t="s">
        <v>132</v>
      </c>
      <c r="D189" s="87">
        <v>136428</v>
      </c>
      <c r="E189" s="76" t="s">
        <v>12</v>
      </c>
      <c r="F189" s="77">
        <v>0.99150000000000005</v>
      </c>
    </row>
    <row r="190" spans="1:6" ht="15" customHeight="1">
      <c r="A190" s="67" t="s">
        <v>24</v>
      </c>
      <c r="B190" s="79" t="s">
        <v>211</v>
      </c>
      <c r="C190" s="73" t="s">
        <v>166</v>
      </c>
      <c r="D190" s="87">
        <v>75583</v>
      </c>
      <c r="E190" s="76" t="s">
        <v>114</v>
      </c>
      <c r="F190" s="77">
        <v>0.51290000000000002</v>
      </c>
    </row>
    <row r="191" spans="1:6" ht="15" customHeight="1">
      <c r="A191" s="67" t="s">
        <v>10</v>
      </c>
      <c r="B191" s="79" t="s">
        <v>211</v>
      </c>
      <c r="C191" s="73" t="s">
        <v>82</v>
      </c>
      <c r="D191" s="87">
        <v>15008</v>
      </c>
      <c r="E191" s="67" t="s">
        <v>12</v>
      </c>
      <c r="F191" s="80">
        <v>0.99119999999999997</v>
      </c>
    </row>
    <row r="192" spans="1:6" ht="15" customHeight="1">
      <c r="A192" s="67" t="s">
        <v>10</v>
      </c>
      <c r="B192" s="79" t="s">
        <v>211</v>
      </c>
      <c r="C192" s="73" t="s">
        <v>179</v>
      </c>
      <c r="D192" s="87">
        <v>23400</v>
      </c>
      <c r="E192" s="67" t="s">
        <v>114</v>
      </c>
      <c r="F192" s="80">
        <v>0.72389999999999999</v>
      </c>
    </row>
    <row r="193" spans="1:6" ht="15" customHeight="1">
      <c r="A193" s="67"/>
      <c r="B193" s="79"/>
      <c r="C193" s="73"/>
      <c r="D193" s="87"/>
      <c r="E193" s="67"/>
      <c r="F193" s="80"/>
    </row>
    <row r="194" spans="1:6" ht="15" customHeight="1">
      <c r="A194" s="67" t="s">
        <v>24</v>
      </c>
      <c r="B194" s="79" t="s">
        <v>250</v>
      </c>
      <c r="C194" s="72" t="s">
        <v>31</v>
      </c>
      <c r="D194" s="87">
        <v>65278</v>
      </c>
      <c r="E194" s="76" t="s">
        <v>12</v>
      </c>
      <c r="F194" s="77">
        <v>0.99029999999999996</v>
      </c>
    </row>
    <row r="195" spans="1:6" ht="15" customHeight="1">
      <c r="A195" s="67" t="s">
        <v>24</v>
      </c>
      <c r="B195" s="79" t="s">
        <v>250</v>
      </c>
      <c r="C195" s="73" t="s">
        <v>84</v>
      </c>
      <c r="D195" s="87">
        <v>14764</v>
      </c>
      <c r="E195" s="76" t="s">
        <v>12</v>
      </c>
      <c r="F195" s="77">
        <v>0.98699999999999999</v>
      </c>
    </row>
    <row r="196" spans="1:6" ht="15" customHeight="1">
      <c r="A196" s="67" t="s">
        <v>24</v>
      </c>
      <c r="B196" s="79" t="s">
        <v>250</v>
      </c>
      <c r="C196" s="73" t="s">
        <v>151</v>
      </c>
      <c r="D196" s="87">
        <v>29094</v>
      </c>
      <c r="E196" s="76" t="s">
        <v>12</v>
      </c>
      <c r="F196" s="77">
        <v>0.99299999999999999</v>
      </c>
    </row>
    <row r="197" spans="1:6" ht="15" customHeight="1">
      <c r="A197" s="67"/>
      <c r="B197" s="79"/>
      <c r="C197" s="73"/>
      <c r="D197" s="87"/>
      <c r="E197" s="76"/>
      <c r="F197" s="77"/>
    </row>
    <row r="198" spans="1:6" ht="15" customHeight="1">
      <c r="A198" s="67" t="s">
        <v>10</v>
      </c>
      <c r="B198" s="79" t="s">
        <v>233</v>
      </c>
      <c r="C198" s="72" t="s">
        <v>21</v>
      </c>
      <c r="D198" s="87">
        <v>126659</v>
      </c>
      <c r="E198" s="76" t="s">
        <v>12</v>
      </c>
      <c r="F198" s="77">
        <v>0.99319999999999997</v>
      </c>
    </row>
    <row r="199" spans="1:6" ht="15" customHeight="1">
      <c r="A199" s="67" t="s">
        <v>24</v>
      </c>
      <c r="B199" s="79" t="s">
        <v>233</v>
      </c>
      <c r="C199" s="72" t="s">
        <v>128</v>
      </c>
      <c r="D199" s="87">
        <v>172816</v>
      </c>
      <c r="E199" s="76" t="s">
        <v>12</v>
      </c>
      <c r="F199" s="77">
        <v>0.99250000000000005</v>
      </c>
    </row>
    <row r="200" spans="1:6" ht="15" customHeight="1">
      <c r="A200" s="67" t="s">
        <v>10</v>
      </c>
      <c r="B200" s="79" t="s">
        <v>233</v>
      </c>
      <c r="C200" s="72" t="s">
        <v>119</v>
      </c>
      <c r="D200" s="87">
        <v>247043</v>
      </c>
      <c r="E200" s="76" t="s">
        <v>12</v>
      </c>
      <c r="F200" s="77">
        <v>0.98870000000000002</v>
      </c>
    </row>
    <row r="201" spans="1:6" ht="15" customHeight="1">
      <c r="A201" s="67" t="s">
        <v>10</v>
      </c>
      <c r="B201" s="79" t="s">
        <v>233</v>
      </c>
      <c r="C201" s="72" t="s">
        <v>115</v>
      </c>
      <c r="D201" s="87">
        <v>326119</v>
      </c>
      <c r="E201" s="76" t="s">
        <v>12</v>
      </c>
      <c r="F201" s="77">
        <v>0.98799999999999999</v>
      </c>
    </row>
    <row r="202" spans="1:6" ht="15" customHeight="1">
      <c r="A202" s="67" t="s">
        <v>24</v>
      </c>
      <c r="B202" s="79" t="s">
        <v>233</v>
      </c>
      <c r="C202" s="72" t="s">
        <v>54</v>
      </c>
      <c r="D202" s="87">
        <v>31345</v>
      </c>
      <c r="E202" s="76" t="s">
        <v>12</v>
      </c>
      <c r="F202" s="77">
        <v>0.9869</v>
      </c>
    </row>
    <row r="203" spans="1:6" ht="15" customHeight="1">
      <c r="A203" s="67" t="s">
        <v>10</v>
      </c>
      <c r="B203" s="79" t="s">
        <v>233</v>
      </c>
      <c r="C203" s="72" t="s">
        <v>71</v>
      </c>
      <c r="D203" s="87">
        <v>21674</v>
      </c>
      <c r="E203" s="76" t="s">
        <v>12</v>
      </c>
      <c r="F203" s="77">
        <v>0.99460000000000004</v>
      </c>
    </row>
    <row r="204" spans="1:6" ht="15" customHeight="1">
      <c r="A204" s="67" t="s">
        <v>10</v>
      </c>
      <c r="B204" s="79" t="s">
        <v>233</v>
      </c>
      <c r="C204" s="72" t="s">
        <v>66</v>
      </c>
      <c r="D204" s="87">
        <v>24434</v>
      </c>
      <c r="E204" s="76" t="s">
        <v>12</v>
      </c>
      <c r="F204" s="77">
        <v>0.99339999999999995</v>
      </c>
    </row>
    <row r="205" spans="1:6" ht="15" customHeight="1">
      <c r="A205" s="83" t="s">
        <v>10</v>
      </c>
      <c r="B205" s="84" t="s">
        <v>233</v>
      </c>
      <c r="C205" s="73" t="s">
        <v>58</v>
      </c>
      <c r="D205" s="87">
        <v>29164</v>
      </c>
      <c r="E205" s="82" t="s">
        <v>12</v>
      </c>
      <c r="F205" s="85">
        <v>0.99209999999999998</v>
      </c>
    </row>
    <row r="206" spans="1:6" ht="15" customHeight="1">
      <c r="A206" s="67" t="s">
        <v>24</v>
      </c>
      <c r="B206" s="79" t="s">
        <v>233</v>
      </c>
      <c r="C206" s="72" t="s">
        <v>157</v>
      </c>
      <c r="D206" s="87">
        <v>19399</v>
      </c>
      <c r="E206" s="76" t="s">
        <v>12</v>
      </c>
      <c r="F206" s="77">
        <v>0.99160000000000004</v>
      </c>
    </row>
    <row r="207" spans="1:6" ht="15" customHeight="1">
      <c r="A207" s="83" t="s">
        <v>10</v>
      </c>
      <c r="B207" s="84" t="s">
        <v>233</v>
      </c>
      <c r="C207" s="73" t="s">
        <v>48</v>
      </c>
      <c r="D207" s="87">
        <v>39839</v>
      </c>
      <c r="E207" s="82" t="s">
        <v>12</v>
      </c>
      <c r="F207" s="85">
        <v>0.99119999999999997</v>
      </c>
    </row>
    <row r="208" spans="1:6" ht="15" customHeight="1">
      <c r="A208" s="67" t="s">
        <v>10</v>
      </c>
      <c r="B208" s="79" t="s">
        <v>233</v>
      </c>
      <c r="C208" s="72" t="s">
        <v>27</v>
      </c>
      <c r="D208" s="87">
        <v>92187</v>
      </c>
      <c r="E208" s="76" t="s">
        <v>12</v>
      </c>
      <c r="F208" s="77">
        <v>0.99070000000000003</v>
      </c>
    </row>
    <row r="209" spans="1:6" ht="15" customHeight="1">
      <c r="A209" s="67" t="s">
        <v>10</v>
      </c>
      <c r="B209" s="79" t="s">
        <v>233</v>
      </c>
      <c r="C209" s="72" t="s">
        <v>88</v>
      </c>
      <c r="D209" s="87">
        <v>13299</v>
      </c>
      <c r="E209" s="76" t="s">
        <v>12</v>
      </c>
      <c r="F209" s="77">
        <v>0.99029999999999996</v>
      </c>
    </row>
    <row r="210" spans="1:6" ht="15" customHeight="1">
      <c r="A210" s="83" t="s">
        <v>24</v>
      </c>
      <c r="B210" s="84" t="s">
        <v>233</v>
      </c>
      <c r="C210" s="73" t="s">
        <v>67</v>
      </c>
      <c r="D210" s="87">
        <v>23849</v>
      </c>
      <c r="E210" s="82" t="s">
        <v>12</v>
      </c>
      <c r="F210" s="85">
        <v>0.98229999999999995</v>
      </c>
    </row>
    <row r="211" spans="1:6" ht="15" customHeight="1">
      <c r="A211" s="83" t="s">
        <v>24</v>
      </c>
      <c r="B211" s="84" t="s">
        <v>233</v>
      </c>
      <c r="C211" s="73" t="s">
        <v>202</v>
      </c>
      <c r="D211" s="87">
        <v>23870</v>
      </c>
      <c r="E211" s="82" t="s">
        <v>114</v>
      </c>
      <c r="F211" s="85">
        <v>0.76729999999999998</v>
      </c>
    </row>
    <row r="212" spans="1:6" ht="15" customHeight="1">
      <c r="A212" s="83" t="s">
        <v>10</v>
      </c>
      <c r="B212" s="84" t="s">
        <v>233</v>
      </c>
      <c r="C212" s="73" t="s">
        <v>180</v>
      </c>
      <c r="D212" s="87">
        <v>19464</v>
      </c>
      <c r="E212" s="82" t="s">
        <v>114</v>
      </c>
      <c r="F212" s="85">
        <v>0.69720000000000004</v>
      </c>
    </row>
    <row r="213" spans="1:6" ht="15" customHeight="1">
      <c r="A213" s="83"/>
      <c r="B213" s="84"/>
      <c r="C213" s="73"/>
      <c r="D213" s="87"/>
      <c r="E213" s="82"/>
      <c r="F213" s="85"/>
    </row>
    <row r="214" spans="1:6" ht="15" customHeight="1">
      <c r="A214" s="67" t="s">
        <v>10</v>
      </c>
      <c r="B214" s="79" t="s">
        <v>252</v>
      </c>
      <c r="C214" s="72" t="s">
        <v>14</v>
      </c>
      <c r="D214" s="87">
        <v>210808</v>
      </c>
      <c r="E214" s="76" t="s">
        <v>12</v>
      </c>
      <c r="F214" s="77">
        <v>0.98860000000000003</v>
      </c>
    </row>
    <row r="215" spans="1:6" ht="15" customHeight="1">
      <c r="A215" s="67" t="s">
        <v>24</v>
      </c>
      <c r="B215" s="79" t="s">
        <v>252</v>
      </c>
      <c r="C215" s="73" t="s">
        <v>84</v>
      </c>
      <c r="D215" s="87">
        <v>14764</v>
      </c>
      <c r="E215" s="76" t="s">
        <v>12</v>
      </c>
      <c r="F215" s="77">
        <v>0.98699999999999999</v>
      </c>
    </row>
    <row r="216" spans="1:6" ht="15" customHeight="1">
      <c r="A216" s="67" t="s">
        <v>24</v>
      </c>
      <c r="B216" s="79" t="s">
        <v>252</v>
      </c>
      <c r="C216" s="73" t="s">
        <v>151</v>
      </c>
      <c r="D216" s="87">
        <v>29094</v>
      </c>
      <c r="E216" s="76" t="s">
        <v>12</v>
      </c>
      <c r="F216" s="77">
        <v>0.99299999999999999</v>
      </c>
    </row>
    <row r="217" spans="1:6" ht="15" customHeight="1">
      <c r="A217" s="67" t="s">
        <v>10</v>
      </c>
      <c r="B217" s="79" t="s">
        <v>252</v>
      </c>
      <c r="C217" s="73" t="s">
        <v>50</v>
      </c>
      <c r="D217" s="87">
        <v>38599</v>
      </c>
      <c r="E217" s="76" t="s">
        <v>12</v>
      </c>
      <c r="F217" s="80">
        <v>0.98909999999999998</v>
      </c>
    </row>
    <row r="218" spans="1:6" ht="15" customHeight="1">
      <c r="A218" s="67" t="s">
        <v>10</v>
      </c>
      <c r="B218" s="79" t="s">
        <v>252</v>
      </c>
      <c r="C218" s="73" t="s">
        <v>49</v>
      </c>
      <c r="D218" s="87">
        <v>39000</v>
      </c>
      <c r="E218" s="76" t="s">
        <v>35</v>
      </c>
      <c r="F218" s="80">
        <v>0.86870000000000003</v>
      </c>
    </row>
    <row r="219" spans="1:6" ht="15" customHeight="1">
      <c r="A219" s="67"/>
      <c r="B219" s="79"/>
      <c r="C219" s="73"/>
      <c r="D219" s="87"/>
      <c r="E219" s="76"/>
      <c r="F219" s="80"/>
    </row>
    <row r="220" spans="1:6" ht="15" customHeight="1">
      <c r="A220" s="67" t="s">
        <v>24</v>
      </c>
      <c r="B220" s="79" t="s">
        <v>227</v>
      </c>
      <c r="C220" s="72" t="s">
        <v>28</v>
      </c>
      <c r="D220" s="87">
        <v>85745</v>
      </c>
      <c r="E220" s="76" t="s">
        <v>12</v>
      </c>
      <c r="F220" s="77">
        <v>0.98660000000000003</v>
      </c>
    </row>
    <row r="221" spans="1:6" ht="15" customHeight="1">
      <c r="A221" s="67" t="s">
        <v>24</v>
      </c>
      <c r="B221" s="79" t="s">
        <v>227</v>
      </c>
      <c r="C221" s="73" t="s">
        <v>45</v>
      </c>
      <c r="D221" s="87">
        <v>42249</v>
      </c>
      <c r="E221" s="76" t="s">
        <v>12</v>
      </c>
      <c r="F221" s="77">
        <v>0.98360000000000003</v>
      </c>
    </row>
    <row r="222" spans="1:6" ht="15" customHeight="1">
      <c r="A222" s="67" t="s">
        <v>24</v>
      </c>
      <c r="B222" s="79" t="s">
        <v>227</v>
      </c>
      <c r="C222" s="72" t="s">
        <v>160</v>
      </c>
      <c r="D222" s="87">
        <v>269582</v>
      </c>
      <c r="E222" s="76" t="s">
        <v>114</v>
      </c>
      <c r="F222" s="77">
        <v>0.5494</v>
      </c>
    </row>
    <row r="223" spans="1:6" ht="15" customHeight="1">
      <c r="A223" s="67" t="s">
        <v>24</v>
      </c>
      <c r="B223" s="79" t="s">
        <v>227</v>
      </c>
      <c r="C223" s="73" t="s">
        <v>146</v>
      </c>
      <c r="D223" s="87">
        <v>39230</v>
      </c>
      <c r="E223" s="76" t="s">
        <v>12</v>
      </c>
      <c r="F223" s="80">
        <v>0.99429999999999996</v>
      </c>
    </row>
    <row r="224" spans="1:6" ht="15" customHeight="1">
      <c r="A224" s="67" t="s">
        <v>10</v>
      </c>
      <c r="B224" s="79" t="s">
        <v>227</v>
      </c>
      <c r="C224" s="73" t="s">
        <v>20</v>
      </c>
      <c r="D224" s="87">
        <v>135249</v>
      </c>
      <c r="E224" s="76" t="s">
        <v>12</v>
      </c>
      <c r="F224" s="77">
        <v>0.99390000000000001</v>
      </c>
    </row>
    <row r="225" spans="1:6" ht="15" customHeight="1">
      <c r="A225" s="67" t="s">
        <v>24</v>
      </c>
      <c r="B225" s="79" t="s">
        <v>227</v>
      </c>
      <c r="C225" s="72" t="s">
        <v>148</v>
      </c>
      <c r="D225" s="87">
        <v>38589</v>
      </c>
      <c r="E225" s="76" t="s">
        <v>12</v>
      </c>
      <c r="F225" s="77">
        <v>0.98809999999999998</v>
      </c>
    </row>
    <row r="226" spans="1:6" ht="15" customHeight="1">
      <c r="A226" s="67" t="s">
        <v>24</v>
      </c>
      <c r="B226" s="79" t="s">
        <v>227</v>
      </c>
      <c r="C226" s="73" t="s">
        <v>72</v>
      </c>
      <c r="D226" s="87">
        <v>21061</v>
      </c>
      <c r="E226" s="76" t="s">
        <v>12</v>
      </c>
      <c r="F226" s="80">
        <v>0.98509999999999998</v>
      </c>
    </row>
    <row r="227" spans="1:6" ht="15" customHeight="1">
      <c r="A227" s="67"/>
      <c r="B227" s="79"/>
      <c r="C227" s="73"/>
      <c r="D227" s="87"/>
      <c r="E227" s="76"/>
      <c r="F227" s="80"/>
    </row>
    <row r="228" spans="1:6" ht="15" customHeight="1">
      <c r="A228" s="67" t="s">
        <v>10</v>
      </c>
      <c r="B228" s="79" t="s">
        <v>221</v>
      </c>
      <c r="C228" s="73" t="s">
        <v>61</v>
      </c>
      <c r="D228" s="87">
        <v>26522</v>
      </c>
      <c r="E228" s="76" t="s">
        <v>12</v>
      </c>
      <c r="F228" s="77">
        <v>0.98839999999999995</v>
      </c>
    </row>
    <row r="229" spans="1:6" ht="15" customHeight="1">
      <c r="A229" s="67" t="s">
        <v>24</v>
      </c>
      <c r="B229" s="79" t="s">
        <v>221</v>
      </c>
      <c r="C229" s="73" t="s">
        <v>45</v>
      </c>
      <c r="D229" s="87">
        <v>42249</v>
      </c>
      <c r="E229" s="76" t="s">
        <v>12</v>
      </c>
      <c r="F229" s="77">
        <v>0.98360000000000003</v>
      </c>
    </row>
    <row r="230" spans="1:6" ht="15" customHeight="1">
      <c r="A230" s="67" t="s">
        <v>10</v>
      </c>
      <c r="B230" s="79" t="s">
        <v>221</v>
      </c>
      <c r="C230" s="73" t="s">
        <v>20</v>
      </c>
      <c r="D230" s="87">
        <v>135249</v>
      </c>
      <c r="E230" s="76" t="s">
        <v>12</v>
      </c>
      <c r="F230" s="77">
        <v>0.99390000000000001</v>
      </c>
    </row>
    <row r="231" spans="1:6" ht="15" customHeight="1">
      <c r="A231" s="67" t="s">
        <v>24</v>
      </c>
      <c r="B231" s="79" t="s">
        <v>221</v>
      </c>
      <c r="C231" s="73" t="s">
        <v>111</v>
      </c>
      <c r="D231" s="87">
        <v>4950</v>
      </c>
      <c r="E231" s="67" t="s">
        <v>12</v>
      </c>
      <c r="F231" s="77">
        <v>0.98260000000000003</v>
      </c>
    </row>
    <row r="232" spans="1:6" ht="15" customHeight="1">
      <c r="A232" s="67" t="s">
        <v>10</v>
      </c>
      <c r="B232" s="79" t="s">
        <v>221</v>
      </c>
      <c r="C232" s="73" t="s">
        <v>176</v>
      </c>
      <c r="D232" s="87">
        <v>28588</v>
      </c>
      <c r="E232" s="67" t="s">
        <v>114</v>
      </c>
      <c r="F232" s="80">
        <v>0.65669999999999995</v>
      </c>
    </row>
    <row r="233" spans="1:6" ht="15" customHeight="1">
      <c r="A233" s="67" t="s">
        <v>10</v>
      </c>
      <c r="B233" s="79" t="s">
        <v>221</v>
      </c>
      <c r="C233" s="73" t="s">
        <v>174</v>
      </c>
      <c r="D233" s="87">
        <v>36214</v>
      </c>
      <c r="E233" s="76" t="s">
        <v>114</v>
      </c>
      <c r="F233" s="77">
        <v>0.61439999999999995</v>
      </c>
    </row>
    <row r="234" spans="1:6" ht="15" customHeight="1">
      <c r="A234" s="67"/>
      <c r="B234" s="79"/>
      <c r="C234" s="73"/>
      <c r="D234" s="87"/>
      <c r="E234" s="76"/>
      <c r="F234" s="77"/>
    </row>
    <row r="235" spans="1:6" ht="15" customHeight="1">
      <c r="A235" s="67" t="s">
        <v>10</v>
      </c>
      <c r="B235" s="79" t="s">
        <v>213</v>
      </c>
      <c r="C235" s="72" t="s">
        <v>52</v>
      </c>
      <c r="D235" s="87">
        <v>34613</v>
      </c>
      <c r="E235" s="76" t="s">
        <v>12</v>
      </c>
      <c r="F235" s="77">
        <v>0.98850000000000005</v>
      </c>
    </row>
    <row r="236" spans="1:6" ht="15" customHeight="1">
      <c r="A236" s="67" t="s">
        <v>10</v>
      </c>
      <c r="B236" s="79" t="s">
        <v>213</v>
      </c>
      <c r="C236" s="73" t="s">
        <v>82</v>
      </c>
      <c r="D236" s="87">
        <v>15008</v>
      </c>
      <c r="E236" s="67" t="s">
        <v>12</v>
      </c>
      <c r="F236" s="80">
        <v>0.99119999999999997</v>
      </c>
    </row>
    <row r="237" spans="1:6" ht="15" customHeight="1">
      <c r="A237" s="67" t="s">
        <v>10</v>
      </c>
      <c r="B237" s="79" t="s">
        <v>213</v>
      </c>
      <c r="C237" s="72" t="s">
        <v>169</v>
      </c>
      <c r="D237" s="87">
        <v>42919</v>
      </c>
      <c r="E237" s="67" t="s">
        <v>114</v>
      </c>
      <c r="F237" s="77">
        <v>0.65339999999999998</v>
      </c>
    </row>
    <row r="238" spans="1:6" ht="15" customHeight="1">
      <c r="A238" s="67" t="s">
        <v>24</v>
      </c>
      <c r="B238" s="79" t="s">
        <v>213</v>
      </c>
      <c r="C238" s="73" t="s">
        <v>172</v>
      </c>
      <c r="D238" s="87">
        <v>40148</v>
      </c>
      <c r="E238" s="67" t="s">
        <v>114</v>
      </c>
      <c r="F238" s="80">
        <v>0.54520000000000002</v>
      </c>
    </row>
    <row r="239" spans="1:6" ht="15" customHeight="1">
      <c r="A239" s="67"/>
      <c r="B239" s="79"/>
      <c r="C239" s="73"/>
      <c r="D239" s="87"/>
      <c r="E239" s="67"/>
      <c r="F239" s="80"/>
    </row>
    <row r="240" spans="1:6" ht="15" customHeight="1">
      <c r="A240" s="67" t="s">
        <v>24</v>
      </c>
      <c r="B240" s="79" t="s">
        <v>236</v>
      </c>
      <c r="C240" s="72" t="s">
        <v>28</v>
      </c>
      <c r="D240" s="87">
        <v>85745</v>
      </c>
      <c r="E240" s="76" t="s">
        <v>12</v>
      </c>
      <c r="F240" s="77">
        <v>0.98660000000000003</v>
      </c>
    </row>
    <row r="241" spans="1:6" ht="15" customHeight="1">
      <c r="A241" s="67" t="s">
        <v>24</v>
      </c>
      <c r="B241" s="79" t="s">
        <v>236</v>
      </c>
      <c r="C241" s="72" t="s">
        <v>25</v>
      </c>
      <c r="D241" s="87">
        <v>111651</v>
      </c>
      <c r="E241" s="76" t="s">
        <v>12</v>
      </c>
      <c r="F241" s="77">
        <v>0.98089999999999999</v>
      </c>
    </row>
    <row r="242" spans="1:6" ht="15" customHeight="1">
      <c r="A242" s="67" t="s">
        <v>24</v>
      </c>
      <c r="B242" s="79" t="s">
        <v>236</v>
      </c>
      <c r="C242" s="73" t="s">
        <v>146</v>
      </c>
      <c r="D242" s="87">
        <v>39230</v>
      </c>
      <c r="E242" s="76" t="s">
        <v>12</v>
      </c>
      <c r="F242" s="80">
        <v>0.99429999999999996</v>
      </c>
    </row>
    <row r="243" spans="1:6" ht="15" customHeight="1">
      <c r="A243" s="67"/>
      <c r="B243" s="79"/>
      <c r="C243" s="73"/>
      <c r="D243" s="87"/>
      <c r="E243" s="76"/>
      <c r="F243" s="80"/>
    </row>
    <row r="244" spans="1:6" ht="15" customHeight="1">
      <c r="A244" s="67" t="s">
        <v>10</v>
      </c>
      <c r="B244" s="79" t="s">
        <v>224</v>
      </c>
      <c r="C244" s="73" t="s">
        <v>40</v>
      </c>
      <c r="D244" s="87">
        <v>48784</v>
      </c>
      <c r="E244" s="76" t="s">
        <v>12</v>
      </c>
      <c r="F244" s="77">
        <v>0.9909</v>
      </c>
    </row>
    <row r="245" spans="1:6" ht="15" customHeight="1">
      <c r="A245" s="67" t="s">
        <v>10</v>
      </c>
      <c r="B245" s="79" t="s">
        <v>224</v>
      </c>
      <c r="C245" s="72" t="s">
        <v>125</v>
      </c>
      <c r="D245" s="87">
        <v>207298</v>
      </c>
      <c r="E245" s="76" t="s">
        <v>12</v>
      </c>
      <c r="F245" s="77">
        <v>0.9899</v>
      </c>
    </row>
    <row r="246" spans="1:6" ht="15" customHeight="1">
      <c r="A246" s="67" t="s">
        <v>10</v>
      </c>
      <c r="B246" s="79" t="s">
        <v>224</v>
      </c>
      <c r="C246" s="73" t="s">
        <v>124</v>
      </c>
      <c r="D246" s="87">
        <v>212243</v>
      </c>
      <c r="E246" s="76" t="s">
        <v>12</v>
      </c>
      <c r="F246" s="77">
        <v>0.98619999999999997</v>
      </c>
    </row>
    <row r="247" spans="1:6" ht="15" customHeight="1">
      <c r="A247" s="67" t="s">
        <v>10</v>
      </c>
      <c r="B247" s="79" t="s">
        <v>224</v>
      </c>
      <c r="C247" s="72" t="s">
        <v>16</v>
      </c>
      <c r="D247" s="87">
        <v>199446</v>
      </c>
      <c r="E247" s="76" t="s">
        <v>117</v>
      </c>
      <c r="F247" s="77">
        <v>0.745</v>
      </c>
    </row>
    <row r="248" spans="1:6" ht="15" customHeight="1">
      <c r="A248" s="67" t="s">
        <v>24</v>
      </c>
      <c r="B248" s="79" t="s">
        <v>224</v>
      </c>
      <c r="C248" s="72" t="s">
        <v>161</v>
      </c>
      <c r="D248" s="87">
        <v>244232</v>
      </c>
      <c r="E248" s="76" t="s">
        <v>114</v>
      </c>
      <c r="F248" s="77">
        <v>0.58430000000000004</v>
      </c>
    </row>
    <row r="249" spans="1:6" ht="15" customHeight="1">
      <c r="A249" s="67" t="s">
        <v>10</v>
      </c>
      <c r="B249" s="79" t="s">
        <v>224</v>
      </c>
      <c r="C249" s="73" t="s">
        <v>153</v>
      </c>
      <c r="D249" s="87">
        <v>25799</v>
      </c>
      <c r="E249" s="76" t="s">
        <v>12</v>
      </c>
      <c r="F249" s="80">
        <v>0.99160000000000004</v>
      </c>
    </row>
    <row r="250" spans="1:6" ht="15" customHeight="1">
      <c r="A250" s="67" t="s">
        <v>10</v>
      </c>
      <c r="B250" s="79" t="s">
        <v>224</v>
      </c>
      <c r="C250" s="73" t="s">
        <v>38</v>
      </c>
      <c r="D250" s="87">
        <v>52344</v>
      </c>
      <c r="E250" s="76" t="s">
        <v>12</v>
      </c>
      <c r="F250" s="80">
        <v>0.9909</v>
      </c>
    </row>
    <row r="251" spans="1:6" ht="15" customHeight="1">
      <c r="A251" s="67" t="s">
        <v>24</v>
      </c>
      <c r="B251" s="79" t="s">
        <v>224</v>
      </c>
      <c r="C251" s="73" t="s">
        <v>60</v>
      </c>
      <c r="D251" s="87">
        <v>26725</v>
      </c>
      <c r="E251" s="67" t="s">
        <v>12</v>
      </c>
      <c r="F251" s="80">
        <v>0.98970000000000002</v>
      </c>
    </row>
    <row r="252" spans="1:6" ht="15" customHeight="1">
      <c r="A252" s="67" t="s">
        <v>10</v>
      </c>
      <c r="B252" s="79" t="s">
        <v>224</v>
      </c>
      <c r="C252" s="73" t="s">
        <v>134</v>
      </c>
      <c r="D252" s="87">
        <v>126259</v>
      </c>
      <c r="E252" s="67" t="s">
        <v>12</v>
      </c>
      <c r="F252" s="80">
        <v>0.98750000000000004</v>
      </c>
    </row>
    <row r="253" spans="1:6" ht="15" customHeight="1">
      <c r="A253" s="67" t="s">
        <v>10</v>
      </c>
      <c r="B253" s="79" t="s">
        <v>224</v>
      </c>
      <c r="C253" s="73" t="s">
        <v>143</v>
      </c>
      <c r="D253" s="87">
        <v>68730</v>
      </c>
      <c r="E253" s="67" t="s">
        <v>12</v>
      </c>
      <c r="F253" s="80">
        <v>0.98329999999999995</v>
      </c>
    </row>
    <row r="254" spans="1:6" ht="15" customHeight="1">
      <c r="A254" s="67" t="s">
        <v>10</v>
      </c>
      <c r="B254" s="79" t="s">
        <v>224</v>
      </c>
      <c r="C254" s="73" t="s">
        <v>139</v>
      </c>
      <c r="D254" s="87">
        <v>85414</v>
      </c>
      <c r="E254" s="67" t="s">
        <v>12</v>
      </c>
      <c r="F254" s="77">
        <v>0.98140000000000005</v>
      </c>
    </row>
    <row r="255" spans="1:6" ht="15" customHeight="1">
      <c r="A255" s="67" t="s">
        <v>10</v>
      </c>
      <c r="B255" s="79" t="s">
        <v>224</v>
      </c>
      <c r="C255" s="73" t="s">
        <v>198</v>
      </c>
      <c r="D255" s="87">
        <v>30860</v>
      </c>
      <c r="E255" s="76" t="s">
        <v>114</v>
      </c>
      <c r="F255" s="77">
        <v>0.75649999999999995</v>
      </c>
    </row>
    <row r="256" spans="1:6" ht="15" customHeight="1">
      <c r="A256" s="67" t="s">
        <v>10</v>
      </c>
      <c r="B256" s="79" t="s">
        <v>224</v>
      </c>
      <c r="C256" s="73" t="s">
        <v>190</v>
      </c>
      <c r="D256" s="87">
        <v>60400</v>
      </c>
      <c r="E256" s="67" t="s">
        <v>114</v>
      </c>
      <c r="F256" s="80">
        <v>0.72489999999999999</v>
      </c>
    </row>
    <row r="257" spans="1:6" ht="15" customHeight="1">
      <c r="A257" s="67" t="s">
        <v>10</v>
      </c>
      <c r="B257" s="79" t="s">
        <v>224</v>
      </c>
      <c r="C257" s="73" t="s">
        <v>194</v>
      </c>
      <c r="D257" s="87">
        <v>45002</v>
      </c>
      <c r="E257" s="76" t="s">
        <v>114</v>
      </c>
      <c r="F257" s="80">
        <v>0.622</v>
      </c>
    </row>
    <row r="258" spans="1:6" ht="15" customHeight="1">
      <c r="A258" s="67"/>
      <c r="B258" s="79"/>
      <c r="C258" s="73"/>
      <c r="D258" s="87"/>
      <c r="E258" s="76"/>
      <c r="F258" s="80"/>
    </row>
    <row r="259" spans="1:6" ht="15" customHeight="1">
      <c r="A259" s="67" t="s">
        <v>10</v>
      </c>
      <c r="B259" s="79" t="s">
        <v>234</v>
      </c>
      <c r="C259" s="72" t="s">
        <v>21</v>
      </c>
      <c r="D259" s="87">
        <v>126659</v>
      </c>
      <c r="E259" s="76" t="s">
        <v>12</v>
      </c>
      <c r="F259" s="77">
        <v>0.99319999999999997</v>
      </c>
    </row>
    <row r="260" spans="1:6" ht="15" customHeight="1">
      <c r="A260" s="67" t="s">
        <v>24</v>
      </c>
      <c r="B260" s="79" t="s">
        <v>234</v>
      </c>
      <c r="C260" s="72" t="s">
        <v>128</v>
      </c>
      <c r="D260" s="87">
        <v>172816</v>
      </c>
      <c r="E260" s="76" t="s">
        <v>12</v>
      </c>
      <c r="F260" s="77">
        <v>0.99250000000000005</v>
      </c>
    </row>
    <row r="261" spans="1:6" ht="15" customHeight="1">
      <c r="A261" s="67" t="s">
        <v>24</v>
      </c>
      <c r="B261" s="79" t="s">
        <v>234</v>
      </c>
      <c r="C261" s="73" t="s">
        <v>81</v>
      </c>
      <c r="D261" s="87">
        <v>15249</v>
      </c>
      <c r="E261" s="67" t="s">
        <v>12</v>
      </c>
      <c r="F261" s="77">
        <v>0.99070000000000003</v>
      </c>
    </row>
    <row r="262" spans="1:6" ht="15" customHeight="1">
      <c r="A262" s="83" t="s">
        <v>24</v>
      </c>
      <c r="B262" s="84" t="s">
        <v>234</v>
      </c>
      <c r="C262" s="73" t="s">
        <v>202</v>
      </c>
      <c r="D262" s="87">
        <v>23870</v>
      </c>
      <c r="E262" s="82" t="s">
        <v>114</v>
      </c>
      <c r="F262" s="85">
        <v>0.76729999999999998</v>
      </c>
    </row>
    <row r="263" spans="1:6" ht="15" customHeight="1">
      <c r="A263" s="83"/>
      <c r="B263" s="84"/>
      <c r="C263" s="73"/>
      <c r="D263" s="87"/>
      <c r="E263" s="82"/>
      <c r="F263" s="85"/>
    </row>
    <row r="264" spans="1:6" ht="15" customHeight="1">
      <c r="A264" s="67" t="s">
        <v>24</v>
      </c>
      <c r="B264" s="79" t="s">
        <v>237</v>
      </c>
      <c r="C264" s="72" t="s">
        <v>128</v>
      </c>
      <c r="D264" s="87">
        <v>172816</v>
      </c>
      <c r="E264" s="76" t="s">
        <v>12</v>
      </c>
      <c r="F264" s="77">
        <v>0.99250000000000005</v>
      </c>
    </row>
    <row r="265" spans="1:6" ht="15" customHeight="1">
      <c r="A265" s="67" t="s">
        <v>24</v>
      </c>
      <c r="B265" s="79" t="s">
        <v>237</v>
      </c>
      <c r="C265" s="72" t="s">
        <v>25</v>
      </c>
      <c r="D265" s="87">
        <v>111651</v>
      </c>
      <c r="E265" s="76" t="s">
        <v>12</v>
      </c>
      <c r="F265" s="77">
        <v>0.98089999999999999</v>
      </c>
    </row>
    <row r="266" spans="1:6" ht="15" customHeight="1">
      <c r="A266" s="83" t="s">
        <v>24</v>
      </c>
      <c r="B266" s="84" t="s">
        <v>237</v>
      </c>
      <c r="C266" s="73" t="s">
        <v>67</v>
      </c>
      <c r="D266" s="87">
        <v>23849</v>
      </c>
      <c r="E266" s="82" t="s">
        <v>12</v>
      </c>
      <c r="F266" s="85">
        <v>0.98229999999999995</v>
      </c>
    </row>
    <row r="267" spans="1:6" ht="15" customHeight="1">
      <c r="A267" s="67" t="s">
        <v>24</v>
      </c>
      <c r="B267" s="79" t="s">
        <v>237</v>
      </c>
      <c r="C267" s="73" t="s">
        <v>170</v>
      </c>
      <c r="D267" s="87">
        <v>41427</v>
      </c>
      <c r="E267" s="67" t="s">
        <v>114</v>
      </c>
      <c r="F267" s="80">
        <v>0.65869999999999995</v>
      </c>
    </row>
    <row r="268" spans="1:6" ht="15" customHeight="1">
      <c r="A268" s="67"/>
      <c r="B268" s="79"/>
      <c r="C268" s="73"/>
      <c r="D268" s="87"/>
      <c r="E268" s="67"/>
      <c r="F268" s="80"/>
    </row>
    <row r="269" spans="1:6" ht="15" customHeight="1">
      <c r="A269" s="67" t="s">
        <v>10</v>
      </c>
      <c r="B269" s="79" t="s">
        <v>216</v>
      </c>
      <c r="C269" s="72" t="s">
        <v>125</v>
      </c>
      <c r="D269" s="87">
        <v>207298</v>
      </c>
      <c r="E269" s="76" t="s">
        <v>12</v>
      </c>
      <c r="F269" s="77">
        <v>0.9899</v>
      </c>
    </row>
    <row r="270" spans="1:6" ht="15" customHeight="1">
      <c r="A270" s="67" t="s">
        <v>24</v>
      </c>
      <c r="B270" s="79" t="s">
        <v>216</v>
      </c>
      <c r="C270" s="73" t="s">
        <v>166</v>
      </c>
      <c r="D270" s="87">
        <v>75583</v>
      </c>
      <c r="E270" s="76" t="s">
        <v>114</v>
      </c>
      <c r="F270" s="77">
        <v>0.51290000000000002</v>
      </c>
    </row>
    <row r="271" spans="1:6" ht="15" customHeight="1">
      <c r="A271" s="67" t="s">
        <v>24</v>
      </c>
      <c r="B271" s="79" t="s">
        <v>216</v>
      </c>
      <c r="C271" s="73" t="s">
        <v>178</v>
      </c>
      <c r="D271" s="87">
        <v>26894</v>
      </c>
      <c r="E271" s="67" t="s">
        <v>114</v>
      </c>
      <c r="F271" s="77">
        <v>0.58309999999999995</v>
      </c>
    </row>
    <row r="272" spans="1:6" ht="15" customHeight="1">
      <c r="A272" s="67"/>
      <c r="B272" s="79"/>
      <c r="C272" s="73"/>
      <c r="D272" s="87"/>
      <c r="E272" s="67"/>
      <c r="F272" s="77"/>
    </row>
    <row r="273" spans="1:6" ht="15" customHeight="1">
      <c r="A273" s="67" t="s">
        <v>10</v>
      </c>
      <c r="B273" s="79" t="s">
        <v>225</v>
      </c>
      <c r="C273" s="73" t="s">
        <v>40</v>
      </c>
      <c r="D273" s="87">
        <v>48784</v>
      </c>
      <c r="E273" s="76" t="s">
        <v>12</v>
      </c>
      <c r="F273" s="77">
        <v>0.9909</v>
      </c>
    </row>
    <row r="274" spans="1:6" ht="15" customHeight="1">
      <c r="A274" s="67" t="s">
        <v>10</v>
      </c>
      <c r="B274" s="79" t="s">
        <v>225</v>
      </c>
      <c r="C274" s="73" t="s">
        <v>200</v>
      </c>
      <c r="D274" s="87">
        <v>29265</v>
      </c>
      <c r="E274" s="67" t="s">
        <v>114</v>
      </c>
      <c r="F274" s="80">
        <v>0.58699999999999997</v>
      </c>
    </row>
    <row r="275" spans="1:6" ht="15" customHeight="1">
      <c r="A275" s="67"/>
      <c r="B275" s="79"/>
      <c r="C275" s="73"/>
      <c r="D275" s="87"/>
      <c r="E275" s="67"/>
      <c r="F275" s="80"/>
    </row>
    <row r="276" spans="1:6" ht="15" customHeight="1">
      <c r="A276" s="67" t="s">
        <v>10</v>
      </c>
      <c r="B276" s="79" t="s">
        <v>214</v>
      </c>
      <c r="C276" s="73" t="s">
        <v>18</v>
      </c>
      <c r="D276" s="87">
        <v>135612</v>
      </c>
      <c r="E276" s="76" t="s">
        <v>12</v>
      </c>
      <c r="F276" s="77">
        <v>0.99060000000000004</v>
      </c>
    </row>
    <row r="277" spans="1:6" ht="15" customHeight="1">
      <c r="A277" s="67" t="s">
        <v>10</v>
      </c>
      <c r="B277" s="79" t="s">
        <v>214</v>
      </c>
      <c r="C277" s="73" t="s">
        <v>87</v>
      </c>
      <c r="D277" s="87">
        <v>13649</v>
      </c>
      <c r="E277" s="76" t="s">
        <v>12</v>
      </c>
      <c r="F277" s="80">
        <v>0.99329999999999996</v>
      </c>
    </row>
    <row r="278" spans="1:6" ht="15" customHeight="1">
      <c r="A278" s="67" t="s">
        <v>10</v>
      </c>
      <c r="B278" s="79" t="s">
        <v>214</v>
      </c>
      <c r="C278" s="73" t="s">
        <v>22</v>
      </c>
      <c r="D278" s="87">
        <v>121413</v>
      </c>
      <c r="E278" s="76" t="s">
        <v>12</v>
      </c>
      <c r="F278" s="77">
        <v>0.98750000000000004</v>
      </c>
    </row>
    <row r="279" spans="1:6" ht="15" customHeight="1">
      <c r="A279" s="67"/>
      <c r="B279" s="79"/>
      <c r="C279" s="73"/>
      <c r="D279" s="87"/>
      <c r="E279" s="76"/>
      <c r="F279" s="77"/>
    </row>
    <row r="280" spans="1:6" ht="15" customHeight="1">
      <c r="A280" s="67" t="s">
        <v>24</v>
      </c>
      <c r="B280" s="79" t="s">
        <v>246</v>
      </c>
      <c r="C280" s="72" t="s">
        <v>31</v>
      </c>
      <c r="D280" s="87">
        <v>65278</v>
      </c>
      <c r="E280" s="76" t="s">
        <v>12</v>
      </c>
      <c r="F280" s="77">
        <v>0.99029999999999996</v>
      </c>
    </row>
    <row r="281" spans="1:6" ht="15" customHeight="1">
      <c r="A281" s="67" t="s">
        <v>24</v>
      </c>
      <c r="B281" s="79" t="s">
        <v>246</v>
      </c>
      <c r="C281" s="73" t="s">
        <v>30</v>
      </c>
      <c r="D281" s="87">
        <v>72199</v>
      </c>
      <c r="E281" s="76" t="s">
        <v>12</v>
      </c>
      <c r="F281" s="77">
        <v>0.98909999999999998</v>
      </c>
    </row>
    <row r="282" spans="1:6" ht="15" customHeight="1">
      <c r="A282" s="67" t="s">
        <v>24</v>
      </c>
      <c r="B282" s="79" t="s">
        <v>246</v>
      </c>
      <c r="C282" s="73" t="s">
        <v>46</v>
      </c>
      <c r="D282" s="87">
        <v>41576</v>
      </c>
      <c r="E282" s="76" t="s">
        <v>12</v>
      </c>
      <c r="F282" s="77">
        <v>0.99280000000000002</v>
      </c>
    </row>
    <row r="283" spans="1:6" ht="15" customHeight="1">
      <c r="A283" s="67" t="s">
        <v>24</v>
      </c>
      <c r="B283" s="79" t="s">
        <v>246</v>
      </c>
      <c r="C283" s="73" t="s">
        <v>89</v>
      </c>
      <c r="D283" s="87">
        <v>12844</v>
      </c>
      <c r="E283" s="67" t="s">
        <v>12</v>
      </c>
      <c r="F283" s="80">
        <v>0.99250000000000005</v>
      </c>
    </row>
    <row r="284" spans="1:6" ht="15" customHeight="1">
      <c r="A284" s="67" t="s">
        <v>24</v>
      </c>
      <c r="B284" s="79" t="s">
        <v>246</v>
      </c>
      <c r="C284" s="73" t="s">
        <v>60</v>
      </c>
      <c r="D284" s="87">
        <v>26725</v>
      </c>
      <c r="E284" s="67" t="s">
        <v>12</v>
      </c>
      <c r="F284" s="80">
        <v>0.98970000000000002</v>
      </c>
    </row>
    <row r="285" spans="1:6" ht="15" customHeight="1">
      <c r="A285" s="67" t="s">
        <v>24</v>
      </c>
      <c r="B285" s="79" t="s">
        <v>246</v>
      </c>
      <c r="C285" s="73" t="s">
        <v>150</v>
      </c>
      <c r="D285" s="87">
        <v>32237</v>
      </c>
      <c r="E285" s="76" t="s">
        <v>12</v>
      </c>
      <c r="F285" s="80">
        <v>0.98919999999999997</v>
      </c>
    </row>
    <row r="286" spans="1:6" ht="15" customHeight="1">
      <c r="A286" s="67" t="s">
        <v>24</v>
      </c>
      <c r="B286" s="79" t="s">
        <v>246</v>
      </c>
      <c r="C286" s="73" t="s">
        <v>183</v>
      </c>
      <c r="D286" s="87">
        <v>109028</v>
      </c>
      <c r="E286" s="67" t="s">
        <v>114</v>
      </c>
      <c r="F286" s="80">
        <v>0.54490000000000005</v>
      </c>
    </row>
    <row r="287" spans="1:6" ht="15" customHeight="1">
      <c r="A287" s="67"/>
      <c r="B287" s="79"/>
      <c r="C287" s="73"/>
      <c r="D287" s="87"/>
      <c r="E287" s="67"/>
      <c r="F287" s="80"/>
    </row>
    <row r="288" spans="1:6" ht="15" customHeight="1">
      <c r="A288" s="67" t="s">
        <v>10</v>
      </c>
      <c r="B288" s="79" t="s">
        <v>207</v>
      </c>
      <c r="C288" s="73" t="s">
        <v>18</v>
      </c>
      <c r="D288" s="87">
        <v>135612</v>
      </c>
      <c r="E288" s="76" t="s">
        <v>12</v>
      </c>
      <c r="F288" s="77">
        <v>0.99060000000000004</v>
      </c>
    </row>
    <row r="289" spans="1:6" ht="15" customHeight="1">
      <c r="A289" s="67" t="s">
        <v>10</v>
      </c>
      <c r="B289" s="79" t="s">
        <v>207</v>
      </c>
      <c r="C289" s="73" t="s">
        <v>141</v>
      </c>
      <c r="D289" s="87">
        <v>78058</v>
      </c>
      <c r="E289" s="76" t="s">
        <v>12</v>
      </c>
      <c r="F289" s="77">
        <v>0.98640000000000005</v>
      </c>
    </row>
    <row r="290" spans="1:6" ht="15" customHeight="1">
      <c r="A290" s="67" t="s">
        <v>10</v>
      </c>
      <c r="B290" s="79" t="s">
        <v>207</v>
      </c>
      <c r="C290" s="73" t="s">
        <v>145</v>
      </c>
      <c r="D290" s="87">
        <v>44364</v>
      </c>
      <c r="E290" s="76" t="s">
        <v>12</v>
      </c>
      <c r="F290" s="80">
        <v>0.98809999999999998</v>
      </c>
    </row>
    <row r="291" spans="1:6" ht="15" customHeight="1">
      <c r="A291" s="67" t="s">
        <v>10</v>
      </c>
      <c r="B291" s="79" t="s">
        <v>207</v>
      </c>
      <c r="C291" s="73" t="s">
        <v>53</v>
      </c>
      <c r="D291" s="87">
        <v>32823</v>
      </c>
      <c r="E291" s="76" t="s">
        <v>35</v>
      </c>
      <c r="F291" s="80">
        <v>0.90200000000000002</v>
      </c>
    </row>
    <row r="292" spans="1:6" ht="15" customHeight="1">
      <c r="A292" s="67" t="s">
        <v>10</v>
      </c>
      <c r="B292" s="79" t="s">
        <v>207</v>
      </c>
      <c r="C292" s="73" t="s">
        <v>41</v>
      </c>
      <c r="D292" s="87">
        <v>46687</v>
      </c>
      <c r="E292" s="76" t="s">
        <v>35</v>
      </c>
      <c r="F292" s="80">
        <v>0.83560000000000001</v>
      </c>
    </row>
    <row r="293" spans="1:6" ht="15" customHeight="1">
      <c r="A293" s="67" t="s">
        <v>10</v>
      </c>
      <c r="B293" s="79" t="s">
        <v>207</v>
      </c>
      <c r="C293" s="72" t="s">
        <v>182</v>
      </c>
      <c r="D293" s="87">
        <v>14150</v>
      </c>
      <c r="E293" s="67" t="s">
        <v>114</v>
      </c>
      <c r="F293" s="77">
        <v>0.8115</v>
      </c>
    </row>
    <row r="294" spans="1:6" ht="15" customHeight="1">
      <c r="A294" s="67"/>
      <c r="B294" s="79"/>
      <c r="C294" s="72"/>
      <c r="D294" s="87"/>
      <c r="E294" s="67"/>
      <c r="F294" s="77"/>
    </row>
    <row r="295" spans="1:6" ht="15" customHeight="1">
      <c r="A295" s="67" t="s">
        <v>24</v>
      </c>
      <c r="B295" s="79" t="s">
        <v>226</v>
      </c>
      <c r="C295" s="72" t="s">
        <v>135</v>
      </c>
      <c r="D295" s="87">
        <v>115254</v>
      </c>
      <c r="E295" s="76" t="s">
        <v>12</v>
      </c>
      <c r="F295" s="77">
        <v>0.99309999999999998</v>
      </c>
    </row>
    <row r="296" spans="1:6" ht="15" customHeight="1">
      <c r="A296" s="67" t="s">
        <v>24</v>
      </c>
      <c r="B296" s="79" t="s">
        <v>226</v>
      </c>
      <c r="C296" s="72" t="s">
        <v>137</v>
      </c>
      <c r="D296" s="87">
        <v>108096</v>
      </c>
      <c r="E296" s="76" t="s">
        <v>12</v>
      </c>
      <c r="F296" s="77">
        <v>0.98809999999999998</v>
      </c>
    </row>
    <row r="297" spans="1:6" ht="15" customHeight="1">
      <c r="A297" s="67" t="s">
        <v>24</v>
      </c>
      <c r="B297" s="79" t="s">
        <v>226</v>
      </c>
      <c r="C297" s="72" t="s">
        <v>28</v>
      </c>
      <c r="D297" s="87">
        <v>85745</v>
      </c>
      <c r="E297" s="76" t="s">
        <v>12</v>
      </c>
      <c r="F297" s="77">
        <v>0.98660000000000003</v>
      </c>
    </row>
    <row r="298" spans="1:6" ht="15" customHeight="1">
      <c r="A298" s="67" t="s">
        <v>10</v>
      </c>
      <c r="B298" s="79" t="s">
        <v>226</v>
      </c>
      <c r="C298" s="72" t="s">
        <v>16</v>
      </c>
      <c r="D298" s="87">
        <v>199446</v>
      </c>
      <c r="E298" s="76" t="s">
        <v>117</v>
      </c>
      <c r="F298" s="77">
        <v>0.745</v>
      </c>
    </row>
    <row r="299" spans="1:6" ht="15" customHeight="1">
      <c r="A299" s="67" t="s">
        <v>24</v>
      </c>
      <c r="B299" s="79" t="s">
        <v>226</v>
      </c>
      <c r="C299" s="72" t="s">
        <v>160</v>
      </c>
      <c r="D299" s="87">
        <v>269582</v>
      </c>
      <c r="E299" s="76" t="s">
        <v>114</v>
      </c>
      <c r="F299" s="77">
        <v>0.5494</v>
      </c>
    </row>
    <row r="300" spans="1:6" ht="15" customHeight="1">
      <c r="A300" s="67" t="s">
        <v>24</v>
      </c>
      <c r="B300" s="79" t="s">
        <v>226</v>
      </c>
      <c r="C300" s="72" t="s">
        <v>85</v>
      </c>
      <c r="D300" s="87">
        <v>13799</v>
      </c>
      <c r="E300" s="76" t="s">
        <v>12</v>
      </c>
      <c r="F300" s="77">
        <v>0.99299999999999999</v>
      </c>
    </row>
    <row r="301" spans="1:6" ht="15" customHeight="1">
      <c r="A301" s="67" t="s">
        <v>24</v>
      </c>
      <c r="B301" s="79" t="s">
        <v>226</v>
      </c>
      <c r="C301" s="72" t="s">
        <v>56</v>
      </c>
      <c r="D301" s="87">
        <v>30099</v>
      </c>
      <c r="E301" s="76" t="s">
        <v>12</v>
      </c>
      <c r="F301" s="77">
        <v>0.9929</v>
      </c>
    </row>
    <row r="302" spans="1:6" ht="15" customHeight="1">
      <c r="A302" s="67" t="s">
        <v>24</v>
      </c>
      <c r="B302" s="79" t="s">
        <v>226</v>
      </c>
      <c r="C302" s="72" t="s">
        <v>109</v>
      </c>
      <c r="D302" s="87">
        <v>5243</v>
      </c>
      <c r="E302" s="67" t="s">
        <v>12</v>
      </c>
      <c r="F302" s="77">
        <v>0.99229999999999996</v>
      </c>
    </row>
    <row r="303" spans="1:6" ht="15" customHeight="1">
      <c r="A303" s="67" t="s">
        <v>24</v>
      </c>
      <c r="B303" s="79" t="s">
        <v>226</v>
      </c>
      <c r="C303" s="72" t="s">
        <v>108</v>
      </c>
      <c r="D303" s="87">
        <v>5300</v>
      </c>
      <c r="E303" s="76" t="s">
        <v>12</v>
      </c>
      <c r="F303" s="77">
        <v>0.99199999999999999</v>
      </c>
    </row>
    <row r="304" spans="1:6" ht="15" customHeight="1">
      <c r="A304" s="67" t="s">
        <v>24</v>
      </c>
      <c r="B304" s="79" t="s">
        <v>226</v>
      </c>
      <c r="C304" s="72" t="s">
        <v>159</v>
      </c>
      <c r="D304" s="87">
        <v>16349</v>
      </c>
      <c r="E304" s="76" t="s">
        <v>12</v>
      </c>
      <c r="F304" s="77">
        <v>0.99039999999999995</v>
      </c>
    </row>
    <row r="305" spans="1:6" ht="15" customHeight="1">
      <c r="A305" s="67" t="s">
        <v>24</v>
      </c>
      <c r="B305" s="79" t="s">
        <v>226</v>
      </c>
      <c r="C305" s="72" t="s">
        <v>42</v>
      </c>
      <c r="D305" s="87">
        <v>45730</v>
      </c>
      <c r="E305" s="76" t="s">
        <v>12</v>
      </c>
      <c r="F305" s="77">
        <v>0.98939999999999995</v>
      </c>
    </row>
    <row r="306" spans="1:6" ht="15" customHeight="1">
      <c r="A306" s="67" t="s">
        <v>24</v>
      </c>
      <c r="B306" s="79" t="s">
        <v>226</v>
      </c>
      <c r="C306" s="72" t="s">
        <v>148</v>
      </c>
      <c r="D306" s="87">
        <v>38589</v>
      </c>
      <c r="E306" s="76" t="s">
        <v>12</v>
      </c>
      <c r="F306" s="77">
        <v>0.98809999999999998</v>
      </c>
    </row>
    <row r="307" spans="1:6" ht="15" customHeight="1">
      <c r="A307" s="67" t="s">
        <v>24</v>
      </c>
      <c r="B307" s="79" t="s">
        <v>226</v>
      </c>
      <c r="C307" s="72" t="s">
        <v>76</v>
      </c>
      <c r="D307" s="87">
        <v>17155</v>
      </c>
      <c r="E307" s="76" t="s">
        <v>12</v>
      </c>
      <c r="F307" s="77">
        <v>0.98580000000000001</v>
      </c>
    </row>
    <row r="308" spans="1:6" ht="15" customHeight="1">
      <c r="A308" s="67" t="s">
        <v>24</v>
      </c>
      <c r="B308" s="79" t="s">
        <v>226</v>
      </c>
      <c r="C308" s="72" t="s">
        <v>43</v>
      </c>
      <c r="D308" s="87">
        <v>45493</v>
      </c>
      <c r="E308" s="76" t="s">
        <v>12</v>
      </c>
      <c r="F308" s="77">
        <v>0.98480000000000001</v>
      </c>
    </row>
    <row r="309" spans="1:6" ht="15" customHeight="1">
      <c r="A309" s="67" t="s">
        <v>10</v>
      </c>
      <c r="B309" s="79" t="s">
        <v>226</v>
      </c>
      <c r="C309" s="73" t="s">
        <v>139</v>
      </c>
      <c r="D309" s="87">
        <v>85414</v>
      </c>
      <c r="E309" s="67" t="s">
        <v>12</v>
      </c>
      <c r="F309" s="77">
        <v>0.98140000000000005</v>
      </c>
    </row>
    <row r="310" spans="1:6" ht="15" customHeight="1">
      <c r="A310" s="67" t="s">
        <v>24</v>
      </c>
      <c r="B310" s="79" t="s">
        <v>226</v>
      </c>
      <c r="C310" s="72" t="s">
        <v>192</v>
      </c>
      <c r="D310" s="87">
        <v>49785</v>
      </c>
      <c r="E310" s="76" t="s">
        <v>114</v>
      </c>
      <c r="F310" s="77">
        <v>0.72960000000000003</v>
      </c>
    </row>
    <row r="311" spans="1:6" ht="15" customHeight="1">
      <c r="A311" s="67" t="s">
        <v>10</v>
      </c>
      <c r="B311" s="79" t="s">
        <v>226</v>
      </c>
      <c r="C311" s="72" t="s">
        <v>162</v>
      </c>
      <c r="D311" s="87">
        <v>169805</v>
      </c>
      <c r="E311" s="76" t="s">
        <v>114</v>
      </c>
      <c r="F311" s="77">
        <v>0.59409999999999996</v>
      </c>
    </row>
    <row r="312" spans="1:6" ht="15" customHeight="1">
      <c r="A312" s="67"/>
      <c r="B312" s="79"/>
      <c r="C312" s="72"/>
      <c r="D312" s="87"/>
      <c r="E312" s="76"/>
      <c r="F312" s="77"/>
    </row>
    <row r="313" spans="1:6" ht="15" customHeight="1">
      <c r="A313" s="67" t="s">
        <v>10</v>
      </c>
      <c r="B313" s="79" t="s">
        <v>217</v>
      </c>
      <c r="C313" s="72" t="s">
        <v>125</v>
      </c>
      <c r="D313" s="87">
        <v>207298</v>
      </c>
      <c r="E313" s="76" t="s">
        <v>12</v>
      </c>
      <c r="F313" s="77">
        <v>0.9899</v>
      </c>
    </row>
    <row r="314" spans="1:6" ht="15" customHeight="1">
      <c r="A314" s="67" t="s">
        <v>24</v>
      </c>
      <c r="B314" s="79" t="s">
        <v>217</v>
      </c>
      <c r="C314" s="72" t="s">
        <v>161</v>
      </c>
      <c r="D314" s="87">
        <v>244232</v>
      </c>
      <c r="E314" s="76" t="s">
        <v>114</v>
      </c>
      <c r="F314" s="77">
        <v>0.58430000000000004</v>
      </c>
    </row>
    <row r="315" spans="1:6" ht="15" customHeight="1">
      <c r="A315" s="67" t="s">
        <v>24</v>
      </c>
      <c r="B315" s="79" t="s">
        <v>217</v>
      </c>
      <c r="C315" s="73" t="s">
        <v>166</v>
      </c>
      <c r="D315" s="87">
        <v>75583</v>
      </c>
      <c r="E315" s="76" t="s">
        <v>114</v>
      </c>
      <c r="F315" s="77">
        <v>0.51290000000000002</v>
      </c>
    </row>
    <row r="316" spans="1:6" ht="15" customHeight="1">
      <c r="A316" s="67" t="s">
        <v>24</v>
      </c>
      <c r="B316" s="79" t="s">
        <v>217</v>
      </c>
      <c r="C316" s="73" t="s">
        <v>96</v>
      </c>
      <c r="D316" s="87">
        <v>11100</v>
      </c>
      <c r="E316" s="67" t="s">
        <v>12</v>
      </c>
      <c r="F316" s="80">
        <v>0.98099999999999998</v>
      </c>
    </row>
    <row r="317" spans="1:6" ht="15" customHeight="1">
      <c r="A317" s="67" t="s">
        <v>10</v>
      </c>
      <c r="B317" s="79" t="s">
        <v>217</v>
      </c>
      <c r="C317" s="73" t="s">
        <v>190</v>
      </c>
      <c r="D317" s="87">
        <v>60400</v>
      </c>
      <c r="E317" s="67" t="s">
        <v>114</v>
      </c>
      <c r="F317" s="80">
        <v>0.72489999999999999</v>
      </c>
    </row>
    <row r="318" spans="1:6" ht="15" customHeight="1">
      <c r="A318" s="67"/>
      <c r="B318" s="79"/>
      <c r="C318" s="73"/>
      <c r="D318" s="87"/>
      <c r="E318" s="67"/>
      <c r="F318" s="80"/>
    </row>
    <row r="319" spans="1:6" ht="15" customHeight="1">
      <c r="A319" s="67" t="s">
        <v>10</v>
      </c>
      <c r="B319" s="79" t="s">
        <v>212</v>
      </c>
      <c r="C319" s="73" t="s">
        <v>136</v>
      </c>
      <c r="D319" s="87">
        <v>108902</v>
      </c>
      <c r="E319" s="76" t="s">
        <v>12</v>
      </c>
      <c r="F319" s="77">
        <v>0.9909</v>
      </c>
    </row>
    <row r="320" spans="1:6" ht="15" customHeight="1">
      <c r="A320" s="67" t="s">
        <v>10</v>
      </c>
      <c r="B320" s="79" t="s">
        <v>212</v>
      </c>
      <c r="C320" s="72" t="s">
        <v>129</v>
      </c>
      <c r="D320" s="87">
        <v>159736</v>
      </c>
      <c r="E320" s="76" t="s">
        <v>12</v>
      </c>
      <c r="F320" s="77">
        <v>0.98980000000000001</v>
      </c>
    </row>
    <row r="321" spans="1:6" ht="15" customHeight="1">
      <c r="A321" s="67" t="s">
        <v>10</v>
      </c>
      <c r="B321" s="79" t="s">
        <v>212</v>
      </c>
      <c r="C321" s="72" t="s">
        <v>11</v>
      </c>
      <c r="D321" s="87">
        <v>242339</v>
      </c>
      <c r="E321" s="76" t="s">
        <v>12</v>
      </c>
      <c r="F321" s="77">
        <v>0.98929999999999996</v>
      </c>
    </row>
    <row r="322" spans="1:6" ht="15" customHeight="1">
      <c r="A322" s="67" t="s">
        <v>10</v>
      </c>
      <c r="B322" s="79" t="s">
        <v>212</v>
      </c>
      <c r="C322" s="72" t="s">
        <v>126</v>
      </c>
      <c r="D322" s="87">
        <v>201903</v>
      </c>
      <c r="E322" s="76" t="s">
        <v>12</v>
      </c>
      <c r="F322" s="77">
        <v>0.98360000000000003</v>
      </c>
    </row>
    <row r="323" spans="1:6" ht="15" customHeight="1">
      <c r="A323" s="67" t="s">
        <v>24</v>
      </c>
      <c r="B323" s="79" t="s">
        <v>212</v>
      </c>
      <c r="C323" s="73" t="s">
        <v>163</v>
      </c>
      <c r="D323" s="87">
        <v>139257</v>
      </c>
      <c r="E323" s="76" t="s">
        <v>114</v>
      </c>
      <c r="F323" s="77">
        <v>0.54690000000000005</v>
      </c>
    </row>
    <row r="324" spans="1:6" ht="15" customHeight="1">
      <c r="A324" s="67" t="s">
        <v>10</v>
      </c>
      <c r="B324" s="79" t="s">
        <v>212</v>
      </c>
      <c r="C324" s="73" t="s">
        <v>36</v>
      </c>
      <c r="D324" s="87">
        <v>53009</v>
      </c>
      <c r="E324" s="67" t="s">
        <v>12</v>
      </c>
      <c r="F324" s="80">
        <v>0.9929</v>
      </c>
    </row>
    <row r="325" spans="1:6" ht="15" customHeight="1">
      <c r="A325" s="67" t="s">
        <v>10</v>
      </c>
      <c r="B325" s="79" t="s">
        <v>212</v>
      </c>
      <c r="C325" s="72" t="s">
        <v>98</v>
      </c>
      <c r="D325" s="87">
        <v>10479</v>
      </c>
      <c r="E325" s="76" t="s">
        <v>12</v>
      </c>
      <c r="F325" s="77">
        <v>0.99009999999999998</v>
      </c>
    </row>
    <row r="326" spans="1:6" ht="15" customHeight="1">
      <c r="A326" s="67" t="s">
        <v>10</v>
      </c>
      <c r="B326" s="79" t="s">
        <v>212</v>
      </c>
      <c r="C326" s="73" t="s">
        <v>65</v>
      </c>
      <c r="D326" s="87">
        <v>24508</v>
      </c>
      <c r="E326" s="67" t="s">
        <v>12</v>
      </c>
      <c r="F326" s="77">
        <v>0.98950000000000005</v>
      </c>
    </row>
    <row r="327" spans="1:6" ht="15" customHeight="1">
      <c r="A327" s="67" t="s">
        <v>10</v>
      </c>
      <c r="B327" s="79" t="s">
        <v>212</v>
      </c>
      <c r="C327" s="73" t="s">
        <v>154</v>
      </c>
      <c r="D327" s="87">
        <v>25125</v>
      </c>
      <c r="E327" s="67" t="s">
        <v>12</v>
      </c>
      <c r="F327" s="80">
        <v>0.9879</v>
      </c>
    </row>
    <row r="328" spans="1:6" ht="15" customHeight="1">
      <c r="A328" s="67" t="s">
        <v>10</v>
      </c>
      <c r="B328" s="79" t="s">
        <v>212</v>
      </c>
      <c r="C328" s="72" t="s">
        <v>33</v>
      </c>
      <c r="D328" s="87">
        <v>60454</v>
      </c>
      <c r="E328" s="76" t="s">
        <v>12</v>
      </c>
      <c r="F328" s="77">
        <v>0.9869</v>
      </c>
    </row>
    <row r="329" spans="1:6" ht="15" customHeight="1">
      <c r="A329" s="67" t="s">
        <v>24</v>
      </c>
      <c r="B329" s="79" t="s">
        <v>212</v>
      </c>
      <c r="C329" s="73" t="s">
        <v>173</v>
      </c>
      <c r="D329" s="87">
        <v>36871</v>
      </c>
      <c r="E329" s="67" t="s">
        <v>114</v>
      </c>
      <c r="F329" s="80">
        <v>0.7712</v>
      </c>
    </row>
    <row r="330" spans="1:6" ht="15" customHeight="1">
      <c r="A330" s="67" t="s">
        <v>10</v>
      </c>
      <c r="B330" s="79" t="s">
        <v>212</v>
      </c>
      <c r="C330" s="73" t="s">
        <v>201</v>
      </c>
      <c r="D330" s="87">
        <v>24377</v>
      </c>
      <c r="E330" s="67" t="s">
        <v>114</v>
      </c>
      <c r="F330" s="80">
        <v>0.69630000000000003</v>
      </c>
    </row>
    <row r="331" spans="1:6" ht="15" customHeight="1">
      <c r="A331" s="67" t="s">
        <v>10</v>
      </c>
      <c r="B331" s="79" t="s">
        <v>212</v>
      </c>
      <c r="C331" s="73" t="s">
        <v>168</v>
      </c>
      <c r="D331" s="87">
        <v>49497</v>
      </c>
      <c r="E331" s="76" t="s">
        <v>114</v>
      </c>
      <c r="F331" s="77">
        <v>0.62670000000000003</v>
      </c>
    </row>
    <row r="332" spans="1:6" ht="15" customHeight="1">
      <c r="A332" s="67"/>
      <c r="B332" s="79"/>
      <c r="C332" s="73"/>
      <c r="D332" s="87"/>
      <c r="E332" s="76"/>
      <c r="F332" s="77"/>
    </row>
    <row r="333" spans="1:6" ht="15" customHeight="1">
      <c r="A333" s="67" t="s">
        <v>24</v>
      </c>
      <c r="B333" s="79" t="s">
        <v>242</v>
      </c>
      <c r="C333" s="72" t="s">
        <v>28</v>
      </c>
      <c r="D333" s="87">
        <v>85745</v>
      </c>
      <c r="E333" s="76" t="s">
        <v>12</v>
      </c>
      <c r="F333" s="77">
        <v>0.98660000000000003</v>
      </c>
    </row>
    <row r="334" spans="1:6" ht="15" customHeight="1">
      <c r="A334" s="67" t="s">
        <v>24</v>
      </c>
      <c r="B334" s="79" t="s">
        <v>242</v>
      </c>
      <c r="C334" s="73" t="s">
        <v>164</v>
      </c>
      <c r="D334" s="87">
        <v>127765</v>
      </c>
      <c r="E334" s="76" t="s">
        <v>114</v>
      </c>
      <c r="F334" s="77">
        <v>0.62160000000000004</v>
      </c>
    </row>
    <row r="335" spans="1:6" ht="15" customHeight="1">
      <c r="A335" s="67" t="s">
        <v>24</v>
      </c>
      <c r="B335" s="79" t="s">
        <v>242</v>
      </c>
      <c r="C335" s="73" t="s">
        <v>80</v>
      </c>
      <c r="D335" s="87">
        <v>15349</v>
      </c>
      <c r="E335" s="67" t="s">
        <v>12</v>
      </c>
      <c r="F335" s="77">
        <v>0.99519999999999997</v>
      </c>
    </row>
    <row r="336" spans="1:6" ht="15" customHeight="1">
      <c r="A336" s="67" t="s">
        <v>24</v>
      </c>
      <c r="B336" s="79" t="s">
        <v>242</v>
      </c>
      <c r="C336" s="73" t="s">
        <v>158</v>
      </c>
      <c r="D336" s="87">
        <v>18599</v>
      </c>
      <c r="E336" s="67" t="s">
        <v>12</v>
      </c>
      <c r="F336" s="77">
        <v>0.99490000000000001</v>
      </c>
    </row>
    <row r="337" spans="1:6" ht="15" customHeight="1">
      <c r="A337" s="67" t="s">
        <v>24</v>
      </c>
      <c r="B337" s="79" t="s">
        <v>242</v>
      </c>
      <c r="C337" s="73" t="s">
        <v>146</v>
      </c>
      <c r="D337" s="87">
        <v>39230</v>
      </c>
      <c r="E337" s="76" t="s">
        <v>12</v>
      </c>
      <c r="F337" s="80">
        <v>0.99429999999999996</v>
      </c>
    </row>
    <row r="338" spans="1:6" ht="15" customHeight="1">
      <c r="A338" s="67" t="s">
        <v>24</v>
      </c>
      <c r="B338" s="79" t="s">
        <v>242</v>
      </c>
      <c r="C338" s="72" t="s">
        <v>109</v>
      </c>
      <c r="D338" s="87">
        <v>5243</v>
      </c>
      <c r="E338" s="67" t="s">
        <v>12</v>
      </c>
      <c r="F338" s="77">
        <v>0.99229999999999996</v>
      </c>
    </row>
    <row r="339" spans="1:6" ht="15" customHeight="1">
      <c r="A339" s="67" t="s">
        <v>10</v>
      </c>
      <c r="B339" s="79" t="s">
        <v>242</v>
      </c>
      <c r="C339" s="73" t="s">
        <v>39</v>
      </c>
      <c r="D339" s="87">
        <v>50260</v>
      </c>
      <c r="E339" s="76" t="s">
        <v>12</v>
      </c>
      <c r="F339" s="77">
        <v>0.98870000000000002</v>
      </c>
    </row>
    <row r="340" spans="1:6" ht="15" customHeight="1">
      <c r="A340" s="67"/>
      <c r="B340" s="79"/>
      <c r="C340" s="73"/>
      <c r="D340" s="87"/>
      <c r="E340" s="76"/>
      <c r="F340" s="77"/>
    </row>
    <row r="341" spans="1:6" ht="15" customHeight="1">
      <c r="A341" s="67" t="s">
        <v>10</v>
      </c>
      <c r="B341" s="79" t="s">
        <v>218</v>
      </c>
      <c r="C341" s="73" t="s">
        <v>136</v>
      </c>
      <c r="D341" s="87">
        <v>108902</v>
      </c>
      <c r="E341" s="76" t="s">
        <v>12</v>
      </c>
      <c r="F341" s="77">
        <v>0.9909</v>
      </c>
    </row>
    <row r="342" spans="1:6" ht="15" customHeight="1">
      <c r="A342" s="67" t="s">
        <v>10</v>
      </c>
      <c r="B342" s="79" t="s">
        <v>218</v>
      </c>
      <c r="C342" s="73" t="s">
        <v>40</v>
      </c>
      <c r="D342" s="87">
        <v>48784</v>
      </c>
      <c r="E342" s="76" t="s">
        <v>12</v>
      </c>
      <c r="F342" s="77">
        <v>0.9909</v>
      </c>
    </row>
    <row r="343" spans="1:6" ht="15" customHeight="1">
      <c r="A343" s="67" t="s">
        <v>10</v>
      </c>
      <c r="B343" s="79" t="s">
        <v>218</v>
      </c>
      <c r="C343" s="72" t="s">
        <v>11</v>
      </c>
      <c r="D343" s="87">
        <v>242339</v>
      </c>
      <c r="E343" s="76" t="s">
        <v>12</v>
      </c>
      <c r="F343" s="77">
        <v>0.98929999999999996</v>
      </c>
    </row>
    <row r="344" spans="1:6" ht="15" customHeight="1">
      <c r="A344" s="67" t="s">
        <v>24</v>
      </c>
      <c r="B344" s="79" t="s">
        <v>218</v>
      </c>
      <c r="C344" s="73" t="s">
        <v>172</v>
      </c>
      <c r="D344" s="87">
        <v>40148</v>
      </c>
      <c r="E344" s="67" t="s">
        <v>114</v>
      </c>
      <c r="F344" s="80">
        <v>0.54520000000000002</v>
      </c>
    </row>
    <row r="345" spans="1:6" ht="15" customHeight="1">
      <c r="A345" s="67"/>
      <c r="B345" s="79"/>
      <c r="C345" s="73"/>
      <c r="D345" s="87"/>
      <c r="E345" s="67"/>
      <c r="F345" s="80"/>
    </row>
    <row r="346" spans="1:6" ht="15" customHeight="1">
      <c r="A346" s="67" t="s">
        <v>24</v>
      </c>
      <c r="B346" s="79" t="s">
        <v>240</v>
      </c>
      <c r="C346" s="72" t="s">
        <v>54</v>
      </c>
      <c r="D346" s="87">
        <v>31345</v>
      </c>
      <c r="E346" s="76" t="s">
        <v>12</v>
      </c>
      <c r="F346" s="77">
        <v>0.9869</v>
      </c>
    </row>
    <row r="347" spans="1:6" ht="15" customHeight="1">
      <c r="A347" s="67" t="s">
        <v>24</v>
      </c>
      <c r="B347" s="79" t="s">
        <v>240</v>
      </c>
      <c r="C347" s="72" t="s">
        <v>157</v>
      </c>
      <c r="D347" s="87">
        <v>19399</v>
      </c>
      <c r="E347" s="76" t="s">
        <v>12</v>
      </c>
      <c r="F347" s="77">
        <v>0.99160000000000004</v>
      </c>
    </row>
    <row r="348" spans="1:6" ht="15" customHeight="1">
      <c r="A348" s="67" t="s">
        <v>24</v>
      </c>
      <c r="B348" s="79" t="s">
        <v>240</v>
      </c>
      <c r="C348" s="73" t="s">
        <v>95</v>
      </c>
      <c r="D348" s="87">
        <v>11153</v>
      </c>
      <c r="E348" s="67" t="s">
        <v>12</v>
      </c>
      <c r="F348" s="80">
        <v>0.98099999999999998</v>
      </c>
    </row>
    <row r="349" spans="1:6" ht="15" customHeight="1">
      <c r="A349" s="67"/>
      <c r="B349" s="79"/>
      <c r="C349" s="73"/>
      <c r="D349" s="87"/>
      <c r="E349" s="67"/>
      <c r="F349" s="80"/>
    </row>
    <row r="350" spans="1:6" ht="15" customHeight="1">
      <c r="A350" s="67" t="s">
        <v>10</v>
      </c>
      <c r="B350" s="79" t="s">
        <v>220</v>
      </c>
      <c r="C350" s="73" t="s">
        <v>136</v>
      </c>
      <c r="D350" s="87">
        <v>108902</v>
      </c>
      <c r="E350" s="76" t="s">
        <v>12</v>
      </c>
      <c r="F350" s="77">
        <v>0.9909</v>
      </c>
    </row>
    <row r="351" spans="1:6" ht="15" customHeight="1">
      <c r="A351" s="67" t="s">
        <v>10</v>
      </c>
      <c r="B351" s="79" t="s">
        <v>220</v>
      </c>
      <c r="C351" s="73" t="s">
        <v>61</v>
      </c>
      <c r="D351" s="87">
        <v>26522</v>
      </c>
      <c r="E351" s="76" t="s">
        <v>12</v>
      </c>
      <c r="F351" s="77">
        <v>0.98839999999999995</v>
      </c>
    </row>
    <row r="352" spans="1:6" ht="15" customHeight="1">
      <c r="A352" s="67" t="s">
        <v>10</v>
      </c>
      <c r="B352" s="79" t="s">
        <v>220</v>
      </c>
      <c r="C352" s="73" t="s">
        <v>138</v>
      </c>
      <c r="D352" s="87">
        <v>90547</v>
      </c>
      <c r="E352" s="76" t="s">
        <v>12</v>
      </c>
      <c r="F352" s="77">
        <v>0.98050000000000004</v>
      </c>
    </row>
    <row r="353" spans="1:6" ht="15" customHeight="1">
      <c r="A353" s="67" t="s">
        <v>24</v>
      </c>
      <c r="B353" s="79" t="s">
        <v>220</v>
      </c>
      <c r="C353" s="73" t="s">
        <v>184</v>
      </c>
      <c r="D353" s="87">
        <v>87983</v>
      </c>
      <c r="E353" s="76" t="s">
        <v>114</v>
      </c>
      <c r="F353" s="77">
        <v>0.53259999999999996</v>
      </c>
    </row>
    <row r="354" spans="1:6" ht="15" customHeight="1">
      <c r="A354" s="67" t="s">
        <v>10</v>
      </c>
      <c r="B354" s="79" t="s">
        <v>220</v>
      </c>
      <c r="C354" s="73" t="s">
        <v>83</v>
      </c>
      <c r="D354" s="87">
        <v>14899</v>
      </c>
      <c r="E354" s="67" t="s">
        <v>12</v>
      </c>
      <c r="F354" s="81">
        <v>0.99199999999999999</v>
      </c>
    </row>
    <row r="355" spans="1:6" ht="15" customHeight="1">
      <c r="A355" s="67" t="s">
        <v>10</v>
      </c>
      <c r="B355" s="79" t="s">
        <v>220</v>
      </c>
      <c r="C355" s="73" t="s">
        <v>59</v>
      </c>
      <c r="D355" s="87">
        <v>26824</v>
      </c>
      <c r="E355" s="67" t="s">
        <v>12</v>
      </c>
      <c r="F355" s="77">
        <v>0.99150000000000005</v>
      </c>
    </row>
    <row r="356" spans="1:6" ht="15" customHeight="1">
      <c r="A356" s="67" t="s">
        <v>10</v>
      </c>
      <c r="B356" s="79" t="s">
        <v>220</v>
      </c>
      <c r="C356" s="73" t="s">
        <v>94</v>
      </c>
      <c r="D356" s="87">
        <v>11849</v>
      </c>
      <c r="E356" s="67" t="s">
        <v>12</v>
      </c>
      <c r="F356" s="77">
        <v>0.99129999999999996</v>
      </c>
    </row>
    <row r="357" spans="1:6" ht="15" customHeight="1">
      <c r="A357" s="67" t="s">
        <v>10</v>
      </c>
      <c r="B357" s="79" t="s">
        <v>220</v>
      </c>
      <c r="C357" s="73" t="s">
        <v>75</v>
      </c>
      <c r="D357" s="87">
        <v>17269</v>
      </c>
      <c r="E357" s="76" t="s">
        <v>12</v>
      </c>
      <c r="F357" s="80">
        <v>0.98609999999999998</v>
      </c>
    </row>
    <row r="358" spans="1:6" ht="15" customHeight="1">
      <c r="A358" s="67" t="s">
        <v>10</v>
      </c>
      <c r="B358" s="79" t="s">
        <v>220</v>
      </c>
      <c r="C358" s="73" t="s">
        <v>51</v>
      </c>
      <c r="D358" s="87">
        <v>38355</v>
      </c>
      <c r="E358" s="67" t="s">
        <v>12</v>
      </c>
      <c r="F358" s="80">
        <v>0.98440000000000005</v>
      </c>
    </row>
    <row r="359" spans="1:6" ht="15" customHeight="1">
      <c r="A359" s="67" t="s">
        <v>24</v>
      </c>
      <c r="B359" s="79" t="s">
        <v>220</v>
      </c>
      <c r="C359" s="73" t="s">
        <v>90</v>
      </c>
      <c r="D359" s="87">
        <v>12671</v>
      </c>
      <c r="E359" s="76" t="s">
        <v>12</v>
      </c>
      <c r="F359" s="77">
        <v>0.98409999999999997</v>
      </c>
    </row>
    <row r="360" spans="1:6" ht="15" customHeight="1">
      <c r="A360" s="67" t="s">
        <v>10</v>
      </c>
      <c r="B360" s="79" t="s">
        <v>220</v>
      </c>
      <c r="C360" s="73" t="s">
        <v>34</v>
      </c>
      <c r="D360" s="87">
        <v>57864</v>
      </c>
      <c r="E360" s="76" t="s">
        <v>35</v>
      </c>
      <c r="F360" s="77">
        <v>0.83320000000000005</v>
      </c>
    </row>
    <row r="361" spans="1:6" ht="15" customHeight="1">
      <c r="A361" s="67" t="s">
        <v>10</v>
      </c>
      <c r="B361" s="79" t="s">
        <v>220</v>
      </c>
      <c r="C361" s="72" t="s">
        <v>177</v>
      </c>
      <c r="D361" s="87">
        <v>27592</v>
      </c>
      <c r="E361" s="76" t="s">
        <v>114</v>
      </c>
      <c r="F361" s="80">
        <v>0.67769999999999997</v>
      </c>
    </row>
    <row r="362" spans="1:6" ht="15" customHeight="1">
      <c r="A362" s="67" t="s">
        <v>10</v>
      </c>
      <c r="B362" s="79" t="s">
        <v>220</v>
      </c>
      <c r="C362" s="73" t="s">
        <v>176</v>
      </c>
      <c r="D362" s="87">
        <v>28588</v>
      </c>
      <c r="E362" s="67" t="s">
        <v>114</v>
      </c>
      <c r="F362" s="80">
        <v>0.65669999999999995</v>
      </c>
    </row>
    <row r="363" spans="1:6" ht="15" customHeight="1">
      <c r="A363" s="67"/>
      <c r="B363" s="79"/>
      <c r="C363" s="72"/>
      <c r="D363" s="87"/>
      <c r="E363" s="76"/>
      <c r="F363" s="77"/>
    </row>
    <row r="364" spans="1:6" ht="15" customHeight="1">
      <c r="A364" s="67"/>
      <c r="B364" s="79"/>
      <c r="C364" s="72"/>
      <c r="D364" s="87"/>
      <c r="E364" s="76"/>
      <c r="F364" s="77"/>
    </row>
    <row r="365" spans="1:6" ht="15" customHeight="1">
      <c r="A365" s="67"/>
      <c r="B365" s="79"/>
      <c r="C365" s="72"/>
      <c r="D365" s="87"/>
      <c r="E365" s="76"/>
      <c r="F365" s="77"/>
    </row>
    <row r="366" spans="1:6" ht="15" customHeight="1">
      <c r="A366" s="67"/>
      <c r="B366" s="79"/>
      <c r="C366" s="72"/>
      <c r="D366" s="87"/>
      <c r="E366" s="76"/>
      <c r="F366" s="77"/>
    </row>
    <row r="367" spans="1:6" ht="15" customHeight="1">
      <c r="A367" s="67"/>
      <c r="B367" s="79"/>
      <c r="C367" s="72"/>
      <c r="D367" s="87"/>
      <c r="E367" s="76"/>
      <c r="F367" s="77"/>
    </row>
    <row r="368" spans="1:6" ht="15" customHeight="1">
      <c r="A368" s="67"/>
      <c r="B368" s="79"/>
      <c r="C368" s="72"/>
      <c r="D368" s="87"/>
      <c r="E368" s="76"/>
      <c r="F368" s="77"/>
    </row>
    <row r="369" spans="1:6" ht="15" customHeight="1">
      <c r="A369" s="67"/>
      <c r="B369" s="79"/>
      <c r="C369" s="72"/>
      <c r="D369" s="87"/>
      <c r="E369" s="76"/>
      <c r="F369" s="77"/>
    </row>
    <row r="370" spans="1:6" ht="15" customHeight="1">
      <c r="A370" s="67"/>
      <c r="B370" s="79"/>
      <c r="C370" s="72"/>
      <c r="D370" s="87"/>
      <c r="E370" s="76"/>
      <c r="F370" s="77"/>
    </row>
    <row r="371" spans="1:6" ht="15" customHeight="1">
      <c r="A371" s="67"/>
      <c r="B371" s="79"/>
      <c r="C371" s="72"/>
      <c r="D371" s="87"/>
      <c r="E371" s="76"/>
      <c r="F371" s="77"/>
    </row>
    <row r="372" spans="1:6" ht="15" customHeight="1">
      <c r="A372" s="67"/>
      <c r="B372" s="79"/>
      <c r="C372" s="72"/>
      <c r="D372" s="87"/>
      <c r="E372" s="76"/>
      <c r="F372" s="77"/>
    </row>
    <row r="373" spans="1:6" ht="15" customHeight="1">
      <c r="A373" s="67"/>
      <c r="B373" s="79"/>
      <c r="C373" s="72"/>
      <c r="D373" s="87"/>
      <c r="E373" s="76"/>
      <c r="F373" s="77"/>
    </row>
    <row r="374" spans="1:6" ht="15" customHeight="1">
      <c r="A374" s="67"/>
      <c r="B374" s="79"/>
      <c r="C374" s="72"/>
      <c r="D374" s="87"/>
      <c r="E374" s="76"/>
      <c r="F374" s="77"/>
    </row>
    <row r="375" spans="1:6" ht="15" customHeight="1">
      <c r="A375" s="67"/>
      <c r="B375" s="79"/>
      <c r="C375" s="72"/>
      <c r="D375" s="87"/>
      <c r="E375" s="76"/>
      <c r="F375" s="77"/>
    </row>
    <row r="376" spans="1:6" ht="15" customHeight="1">
      <c r="A376" s="67"/>
      <c r="B376" s="79"/>
      <c r="C376" s="72"/>
      <c r="D376" s="87"/>
      <c r="E376" s="76"/>
      <c r="F376" s="77"/>
    </row>
    <row r="377" spans="1:6" ht="15" customHeight="1">
      <c r="A377" s="67"/>
      <c r="B377" s="79"/>
      <c r="C377" s="72"/>
      <c r="D377" s="87"/>
      <c r="E377" s="76"/>
      <c r="F377" s="77"/>
    </row>
    <row r="378" spans="1:6" ht="15" customHeight="1">
      <c r="A378" s="67"/>
      <c r="B378" s="79"/>
      <c r="C378" s="72"/>
      <c r="D378" s="87"/>
      <c r="E378" s="76"/>
      <c r="F378" s="77"/>
    </row>
    <row r="379" spans="1:6" ht="15" customHeight="1">
      <c r="A379" s="67"/>
      <c r="B379" s="79"/>
      <c r="C379" s="72"/>
      <c r="D379" s="87"/>
      <c r="E379" s="76"/>
      <c r="F379" s="77"/>
    </row>
    <row r="380" spans="1:6" ht="15" customHeight="1">
      <c r="A380" s="67"/>
      <c r="B380" s="79"/>
      <c r="C380" s="72"/>
      <c r="D380" s="87"/>
      <c r="E380" s="76"/>
      <c r="F380" s="77"/>
    </row>
    <row r="381" spans="1:6" ht="15" customHeight="1">
      <c r="A381" s="67"/>
      <c r="B381" s="79"/>
      <c r="C381" s="72"/>
      <c r="D381" s="87"/>
      <c r="E381" s="76"/>
      <c r="F381" s="77"/>
    </row>
    <row r="382" spans="1:6" ht="15" customHeight="1">
      <c r="A382" s="67"/>
      <c r="B382" s="79"/>
      <c r="C382" s="72"/>
      <c r="D382" s="87"/>
      <c r="E382" s="76"/>
      <c r="F382" s="77"/>
    </row>
    <row r="383" spans="1:6" ht="15" customHeight="1">
      <c r="A383" s="67"/>
      <c r="B383" s="79"/>
      <c r="C383" s="72"/>
      <c r="D383" s="87"/>
      <c r="E383" s="76"/>
      <c r="F383" s="77"/>
    </row>
    <row r="384" spans="1:6" ht="15" customHeight="1">
      <c r="A384" s="67"/>
      <c r="B384" s="79"/>
      <c r="C384" s="72"/>
      <c r="D384" s="87"/>
      <c r="E384" s="76"/>
      <c r="F384" s="77"/>
    </row>
    <row r="385" spans="1:6" ht="15" customHeight="1">
      <c r="A385" s="67"/>
      <c r="B385" s="79"/>
      <c r="C385" s="72"/>
      <c r="D385" s="87"/>
      <c r="E385" s="76"/>
      <c r="F385" s="77"/>
    </row>
    <row r="386" spans="1:6" ht="15" customHeight="1">
      <c r="A386" s="67"/>
      <c r="B386" s="79"/>
      <c r="C386" s="72"/>
      <c r="D386" s="87"/>
      <c r="E386" s="76"/>
      <c r="F386" s="77"/>
    </row>
    <row r="387" spans="1:6" ht="15" customHeight="1">
      <c r="A387" s="67"/>
      <c r="B387" s="79"/>
      <c r="C387" s="72"/>
      <c r="D387" s="87"/>
      <c r="E387" s="76"/>
      <c r="F387" s="77"/>
    </row>
    <row r="388" spans="1:6" ht="15" customHeight="1">
      <c r="A388" s="67"/>
      <c r="B388" s="79"/>
      <c r="C388" s="72"/>
      <c r="D388" s="87"/>
      <c r="E388" s="76"/>
      <c r="F388" s="77"/>
    </row>
    <row r="389" spans="1:6" ht="15" customHeight="1">
      <c r="A389" s="67"/>
      <c r="B389" s="79"/>
      <c r="C389" s="72"/>
      <c r="D389" s="87"/>
      <c r="E389" s="76"/>
      <c r="F389" s="77"/>
    </row>
    <row r="390" spans="1:6" ht="15" customHeight="1">
      <c r="A390" s="67"/>
      <c r="B390" s="79"/>
      <c r="C390" s="72"/>
      <c r="D390" s="87"/>
      <c r="E390" s="76"/>
      <c r="F390" s="77"/>
    </row>
    <row r="391" spans="1:6" ht="15" customHeight="1">
      <c r="A391" s="67"/>
      <c r="B391" s="79"/>
      <c r="C391" s="72"/>
      <c r="D391" s="87"/>
      <c r="E391" s="76"/>
      <c r="F391" s="77"/>
    </row>
    <row r="392" spans="1:6" ht="15" customHeight="1">
      <c r="A392" s="67"/>
      <c r="B392" s="79"/>
      <c r="C392" s="72"/>
      <c r="D392" s="87"/>
      <c r="E392" s="76"/>
      <c r="F392" s="77"/>
    </row>
    <row r="393" spans="1:6" ht="15" customHeight="1">
      <c r="A393" s="67"/>
      <c r="B393" s="79"/>
      <c r="C393" s="72"/>
      <c r="D393" s="87"/>
      <c r="E393" s="76"/>
      <c r="F393" s="77"/>
    </row>
    <row r="394" spans="1:6" ht="15" customHeight="1">
      <c r="A394" s="67"/>
      <c r="B394" s="79"/>
      <c r="C394" s="72"/>
      <c r="D394" s="87"/>
      <c r="E394" s="76"/>
      <c r="F394" s="77"/>
    </row>
    <row r="395" spans="1:6" ht="15" customHeight="1">
      <c r="A395" s="67"/>
      <c r="B395" s="79"/>
      <c r="C395" s="72"/>
      <c r="D395" s="87"/>
      <c r="E395" s="76"/>
      <c r="F395" s="77"/>
    </row>
    <row r="396" spans="1:6" ht="15" customHeight="1">
      <c r="A396" s="67"/>
      <c r="B396" s="79"/>
      <c r="C396" s="72"/>
      <c r="D396" s="87"/>
      <c r="E396" s="76"/>
      <c r="F396" s="77"/>
    </row>
    <row r="397" spans="1:6" ht="15" customHeight="1">
      <c r="A397" s="67"/>
      <c r="B397" s="79"/>
      <c r="C397" s="72"/>
      <c r="D397" s="87"/>
      <c r="E397" s="76"/>
      <c r="F397" s="77"/>
    </row>
    <row r="398" spans="1:6" ht="15" customHeight="1">
      <c r="A398" s="67"/>
      <c r="B398" s="79"/>
      <c r="C398" s="72"/>
      <c r="D398" s="87"/>
      <c r="E398" s="76"/>
      <c r="F398" s="77"/>
    </row>
    <row r="399" spans="1:6" ht="15" customHeight="1">
      <c r="A399" s="67"/>
      <c r="B399" s="79"/>
      <c r="C399" s="72"/>
      <c r="D399" s="87"/>
      <c r="E399" s="76"/>
      <c r="F399" s="77"/>
    </row>
    <row r="400" spans="1:6" ht="15" customHeight="1">
      <c r="A400" s="67"/>
      <c r="B400" s="79"/>
      <c r="C400" s="72"/>
      <c r="D400" s="87"/>
      <c r="E400" s="76"/>
      <c r="F400" s="77"/>
    </row>
    <row r="401" spans="1:6" ht="15" customHeight="1">
      <c r="A401" s="67"/>
      <c r="B401" s="79"/>
      <c r="C401" s="72"/>
      <c r="D401" s="87"/>
      <c r="E401" s="76"/>
      <c r="F401" s="77"/>
    </row>
    <row r="402" spans="1:6" ht="15" customHeight="1">
      <c r="A402" s="67"/>
      <c r="B402" s="79"/>
      <c r="C402" s="72"/>
      <c r="D402" s="87"/>
      <c r="E402" s="76"/>
      <c r="F402" s="77"/>
    </row>
    <row r="403" spans="1:6" ht="15" customHeight="1">
      <c r="A403" s="67"/>
      <c r="B403" s="79"/>
      <c r="C403" s="72"/>
      <c r="D403" s="87"/>
      <c r="E403" s="76"/>
      <c r="F403" s="77"/>
    </row>
    <row r="404" spans="1:6" ht="15" customHeight="1">
      <c r="A404" s="67"/>
      <c r="B404" s="79"/>
      <c r="C404" s="72"/>
      <c r="D404" s="87"/>
      <c r="E404" s="76"/>
      <c r="F404" s="77"/>
    </row>
    <row r="405" spans="1:6" ht="15" customHeight="1">
      <c r="A405" s="67"/>
      <c r="B405" s="79"/>
      <c r="C405" s="72"/>
      <c r="D405" s="87"/>
      <c r="E405" s="76"/>
      <c r="F405" s="77"/>
    </row>
    <row r="406" spans="1:6" ht="15" customHeight="1">
      <c r="A406" s="67"/>
      <c r="B406" s="79"/>
      <c r="C406" s="72"/>
      <c r="D406" s="87"/>
      <c r="E406" s="76"/>
      <c r="F406" s="77"/>
    </row>
    <row r="407" spans="1:6" ht="15" customHeight="1">
      <c r="A407" s="67"/>
      <c r="B407" s="79"/>
      <c r="C407" s="72"/>
      <c r="D407" s="87"/>
      <c r="E407" s="76"/>
      <c r="F407" s="77"/>
    </row>
    <row r="408" spans="1:6" ht="15" customHeight="1">
      <c r="A408" s="67"/>
      <c r="B408" s="79"/>
      <c r="C408" s="72"/>
      <c r="D408" s="87"/>
      <c r="E408" s="76"/>
      <c r="F408" s="77"/>
    </row>
    <row r="409" spans="1:6" ht="15" customHeight="1">
      <c r="A409" s="67"/>
      <c r="B409" s="79"/>
      <c r="C409" s="72"/>
      <c r="D409" s="87"/>
      <c r="E409" s="76"/>
      <c r="F409" s="77"/>
    </row>
    <row r="410" spans="1:6" ht="15" customHeight="1">
      <c r="A410" s="67"/>
      <c r="B410" s="79"/>
      <c r="C410" s="72"/>
      <c r="D410" s="87"/>
      <c r="E410" s="76"/>
      <c r="F410" s="77"/>
    </row>
    <row r="411" spans="1:6" ht="15" customHeight="1">
      <c r="A411" s="67"/>
      <c r="B411" s="79"/>
      <c r="C411" s="72"/>
      <c r="D411" s="87"/>
      <c r="E411" s="76"/>
      <c r="F411" s="77"/>
    </row>
    <row r="412" spans="1:6" ht="15" customHeight="1">
      <c r="A412" s="67"/>
      <c r="B412" s="79"/>
      <c r="C412" s="72"/>
      <c r="D412" s="87"/>
      <c r="E412" s="76"/>
      <c r="F412" s="77"/>
    </row>
    <row r="413" spans="1:6" ht="15" customHeight="1">
      <c r="A413" s="67"/>
      <c r="B413" s="79"/>
      <c r="C413" s="72"/>
      <c r="D413" s="87"/>
      <c r="E413" s="76"/>
      <c r="F413" s="77"/>
    </row>
    <row r="414" spans="1:6" ht="15" customHeight="1">
      <c r="A414" s="67"/>
      <c r="B414" s="79"/>
      <c r="C414" s="72"/>
      <c r="D414" s="87"/>
      <c r="E414" s="76"/>
      <c r="F414" s="77"/>
    </row>
    <row r="415" spans="1:6" ht="15" customHeight="1">
      <c r="A415" s="67"/>
      <c r="B415" s="79"/>
      <c r="C415" s="72"/>
      <c r="D415" s="87"/>
      <c r="E415" s="76"/>
      <c r="F415" s="77"/>
    </row>
    <row r="416" spans="1:6" ht="15" customHeight="1">
      <c r="A416" s="67"/>
      <c r="B416" s="79"/>
      <c r="C416" s="72"/>
      <c r="D416" s="87"/>
      <c r="E416" s="76"/>
      <c r="F416" s="77"/>
    </row>
    <row r="417" spans="1:6" ht="15" customHeight="1">
      <c r="A417" s="67"/>
      <c r="B417" s="79"/>
      <c r="C417" s="72"/>
      <c r="D417" s="87"/>
      <c r="E417" s="76"/>
      <c r="F417" s="77"/>
    </row>
    <row r="418" spans="1:6" ht="15" customHeight="1">
      <c r="A418" s="67"/>
      <c r="B418" s="79"/>
      <c r="C418" s="72"/>
      <c r="D418" s="87"/>
      <c r="E418" s="76"/>
      <c r="F418" s="77"/>
    </row>
    <row r="419" spans="1:6" ht="15" customHeight="1">
      <c r="A419" s="67"/>
      <c r="B419" s="79"/>
      <c r="C419" s="72"/>
      <c r="D419" s="87"/>
      <c r="E419" s="76"/>
      <c r="F419" s="77"/>
    </row>
    <row r="420" spans="1:6" ht="15" customHeight="1">
      <c r="A420" s="67"/>
      <c r="B420" s="79"/>
      <c r="C420" s="72"/>
      <c r="D420" s="87"/>
      <c r="E420" s="76"/>
      <c r="F420" s="77"/>
    </row>
    <row r="421" spans="1:6" ht="15" customHeight="1">
      <c r="A421" s="67"/>
      <c r="B421" s="79"/>
      <c r="C421" s="72"/>
      <c r="D421" s="87"/>
      <c r="E421" s="76"/>
      <c r="F421" s="77"/>
    </row>
    <row r="422" spans="1:6" ht="15" customHeight="1">
      <c r="A422" s="67"/>
      <c r="B422" s="79"/>
      <c r="C422" s="72"/>
      <c r="D422" s="87"/>
      <c r="E422" s="76"/>
      <c r="F422" s="77"/>
    </row>
    <row r="423" spans="1:6" ht="15" customHeight="1">
      <c r="A423" s="67"/>
      <c r="B423" s="79"/>
      <c r="C423" s="72"/>
      <c r="D423" s="87"/>
      <c r="E423" s="76"/>
      <c r="F423" s="77"/>
    </row>
    <row r="424" spans="1:6" ht="15" customHeight="1">
      <c r="A424" s="67"/>
      <c r="B424" s="79"/>
      <c r="C424" s="72"/>
      <c r="D424" s="87"/>
      <c r="E424" s="76"/>
      <c r="F424" s="77"/>
    </row>
    <row r="425" spans="1:6" ht="15" customHeight="1">
      <c r="A425" s="67"/>
      <c r="B425" s="79"/>
      <c r="C425" s="72"/>
      <c r="D425" s="87"/>
      <c r="E425" s="76"/>
      <c r="F425" s="77"/>
    </row>
    <row r="426" spans="1:6" ht="15" customHeight="1">
      <c r="A426" s="67"/>
      <c r="B426" s="79"/>
      <c r="C426" s="72"/>
      <c r="D426" s="87"/>
      <c r="E426" s="76"/>
      <c r="F426" s="77"/>
    </row>
    <row r="427" spans="1:6" ht="15" customHeight="1">
      <c r="A427" s="67"/>
      <c r="B427" s="79"/>
      <c r="C427" s="72"/>
      <c r="D427" s="87"/>
      <c r="E427" s="76"/>
      <c r="F427" s="77"/>
    </row>
    <row r="428" spans="1:6" ht="15" customHeight="1">
      <c r="A428" s="67"/>
      <c r="B428" s="79"/>
      <c r="C428" s="72"/>
      <c r="D428" s="87"/>
      <c r="E428" s="76"/>
      <c r="F428" s="77"/>
    </row>
    <row r="429" spans="1:6" ht="15" customHeight="1">
      <c r="A429" s="67"/>
      <c r="B429" s="79"/>
      <c r="C429" s="72"/>
      <c r="D429" s="87"/>
      <c r="E429" s="76"/>
      <c r="F429" s="77"/>
    </row>
    <row r="430" spans="1:6" ht="15" customHeight="1">
      <c r="A430" s="67"/>
      <c r="B430" s="79"/>
      <c r="C430" s="72"/>
      <c r="D430" s="87"/>
      <c r="E430" s="76"/>
      <c r="F430" s="77"/>
    </row>
    <row r="431" spans="1:6" ht="15" customHeight="1">
      <c r="A431" s="67"/>
      <c r="B431" s="79"/>
      <c r="C431" s="72"/>
      <c r="D431" s="87"/>
      <c r="E431" s="76"/>
      <c r="F431" s="77"/>
    </row>
    <row r="432" spans="1:6" ht="15" customHeight="1">
      <c r="A432" s="67"/>
      <c r="B432" s="79"/>
      <c r="C432" s="72"/>
      <c r="D432" s="87"/>
      <c r="E432" s="76"/>
      <c r="F432" s="77"/>
    </row>
    <row r="433" spans="1:6" ht="15" customHeight="1">
      <c r="A433" s="67"/>
      <c r="B433" s="79"/>
      <c r="C433" s="72"/>
      <c r="D433" s="87"/>
      <c r="E433" s="76"/>
      <c r="F433" s="77"/>
    </row>
    <row r="434" spans="1:6" ht="15" customHeight="1">
      <c r="A434" s="67"/>
      <c r="B434" s="79"/>
      <c r="C434" s="72"/>
      <c r="D434" s="87"/>
      <c r="E434" s="76"/>
      <c r="F434" s="77"/>
    </row>
    <row r="435" spans="1:6" ht="15" customHeight="1">
      <c r="A435" s="67"/>
      <c r="B435" s="79"/>
      <c r="C435" s="72"/>
      <c r="D435" s="87"/>
      <c r="E435" s="76"/>
      <c r="F435" s="77"/>
    </row>
    <row r="436" spans="1:6" ht="15" customHeight="1">
      <c r="A436" s="67"/>
      <c r="B436" s="79"/>
      <c r="C436" s="72"/>
      <c r="D436" s="87"/>
      <c r="E436" s="76"/>
      <c r="F436" s="77"/>
    </row>
    <row r="437" spans="1:6" ht="15" customHeight="1">
      <c r="A437" s="67"/>
      <c r="B437" s="79"/>
      <c r="C437" s="72"/>
      <c r="D437" s="87"/>
      <c r="E437" s="76"/>
      <c r="F437" s="77"/>
    </row>
    <row r="438" spans="1:6" ht="15" customHeight="1">
      <c r="A438" s="67"/>
      <c r="B438" s="79"/>
      <c r="C438" s="72"/>
      <c r="D438" s="87"/>
      <c r="E438" s="76"/>
      <c r="F438" s="77"/>
    </row>
    <row r="439" spans="1:6" ht="15" customHeight="1">
      <c r="A439" s="67"/>
      <c r="B439" s="79"/>
      <c r="C439" s="72"/>
      <c r="D439" s="87"/>
      <c r="E439" s="76"/>
      <c r="F439" s="77"/>
    </row>
    <row r="440" spans="1:6" ht="15" customHeight="1">
      <c r="A440" s="67"/>
      <c r="B440" s="79"/>
      <c r="C440" s="72"/>
      <c r="D440" s="87"/>
      <c r="E440" s="76"/>
      <c r="F440" s="77"/>
    </row>
    <row r="441" spans="1:6" ht="15" customHeight="1">
      <c r="A441" s="67"/>
      <c r="B441" s="79"/>
      <c r="C441" s="72"/>
      <c r="D441" s="87"/>
      <c r="E441" s="76"/>
      <c r="F441" s="77"/>
    </row>
    <row r="442" spans="1:6" ht="15" customHeight="1">
      <c r="A442" s="67"/>
      <c r="B442" s="79"/>
      <c r="C442" s="72"/>
      <c r="D442" s="87"/>
      <c r="E442" s="76"/>
      <c r="F442" s="77"/>
    </row>
    <row r="443" spans="1:6" ht="15" customHeight="1">
      <c r="A443" s="67"/>
      <c r="B443" s="79"/>
      <c r="C443" s="72"/>
      <c r="D443" s="87"/>
      <c r="E443" s="76"/>
      <c r="F443" s="77"/>
    </row>
    <row r="444" spans="1:6" ht="15" customHeight="1">
      <c r="A444" s="67"/>
      <c r="B444" s="79"/>
      <c r="C444" s="72"/>
      <c r="D444" s="87"/>
      <c r="E444" s="76"/>
      <c r="F444" s="77"/>
    </row>
    <row r="445" spans="1:6" ht="15" customHeight="1">
      <c r="A445" s="67"/>
      <c r="B445" s="79"/>
      <c r="C445" s="72"/>
      <c r="D445" s="87"/>
      <c r="E445" s="76"/>
      <c r="F445" s="77"/>
    </row>
    <row r="446" spans="1:6" ht="15" customHeight="1">
      <c r="A446" s="67"/>
      <c r="B446" s="79"/>
      <c r="C446" s="72"/>
      <c r="D446" s="87"/>
      <c r="E446" s="76"/>
      <c r="F446" s="77"/>
    </row>
    <row r="447" spans="1:6" ht="15" customHeight="1">
      <c r="A447" s="67"/>
      <c r="B447" s="79"/>
      <c r="C447" s="72"/>
      <c r="D447" s="87"/>
      <c r="E447" s="76"/>
      <c r="F447" s="77"/>
    </row>
    <row r="448" spans="1:6" ht="15" customHeight="1">
      <c r="A448" s="67"/>
      <c r="B448" s="79"/>
      <c r="C448" s="72"/>
      <c r="D448" s="87"/>
      <c r="E448" s="76"/>
      <c r="F448" s="77"/>
    </row>
    <row r="449" spans="1:6" ht="15" customHeight="1">
      <c r="A449" s="67"/>
      <c r="B449" s="79"/>
      <c r="C449" s="72"/>
      <c r="D449" s="87"/>
      <c r="E449" s="76"/>
      <c r="F449" s="7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Shift 3rd party and fusion</vt:lpstr>
      <vt:lpstr>Isolate 3rd party and fusion</vt:lpstr>
      <vt:lpstr>Rank--most $ with no competitio</vt:lpstr>
      <vt:lpstr>170 Legislators by District</vt:lpstr>
      <vt:lpstr>170 Legislators by County</vt:lpstr>
      <vt:lpstr>Primary Participation by County</vt:lpstr>
      <vt:lpstr>Final-Most $, no competition</vt:lpstr>
      <vt:lpstr>Brief Report--County</vt:lpstr>
    </vt:vector>
  </TitlesOfParts>
  <Company>Palmetto Health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8152hsl</dc:creator>
  <cp:lastModifiedBy>Rick</cp:lastModifiedBy>
  <cp:revision/>
  <cp:lastPrinted>2017-05-05T01:15:10Z</cp:lastPrinted>
  <dcterms:created xsi:type="dcterms:W3CDTF">2017-04-07T20:18:23Z</dcterms:created>
  <dcterms:modified xsi:type="dcterms:W3CDTF">2017-05-07T15:05:29Z</dcterms:modified>
</cp:coreProperties>
</file>